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Korisnik\Desktop\Financijski planovi i rebalans web\2024\"/>
    </mc:Choice>
  </mc:AlternateContent>
  <xr:revisionPtr revIDLastSave="0" documentId="13_ncr:1_{8825B105-F79A-411A-B3F6-FC47582588E6}" xr6:coauthVersionLast="47" xr6:coauthVersionMax="47" xr10:uidLastSave="{00000000-0000-0000-0000-000000000000}"/>
  <workbookProtection workbookAlgorithmName="SHA-512" workbookHashValue="lPs0hXV7PgQYH1Z76QFaKhVLhako5l0gvAL72agLAPPo1BIiwO7aFxHWGIX8M/2jCUYU7fntoOFYj8ZQ7zVoGg==" workbookSaltValue="Oibldu4krmoAnJh4OE/O4A==" workbookSpinCount="100000" lockStructure="1"/>
  <bookViews>
    <workbookView xWindow="390" yWindow="0" windowWidth="28260" windowHeight="15480" xr2:uid="{00000000-000D-0000-FFFF-FFFF00000000}"/>
  </bookViews>
  <sheets>
    <sheet name="Prijedlog rebalansa" sheetId="4" r:id="rId1"/>
    <sheet name="PR" sheetId="1" r:id="rId2"/>
    <sheet name="VR" sheetId="2" r:id="rId3"/>
    <sheet name="VP" sheetId="3" r:id="rId4"/>
    <sheet name="Sheet2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3" l="1"/>
  <c r="F12" i="3"/>
  <c r="D12" i="3"/>
  <c r="E20" i="2"/>
  <c r="F20" i="2"/>
  <c r="D20" i="2"/>
  <c r="E9" i="2"/>
  <c r="E10" i="2"/>
  <c r="E11" i="2"/>
  <c r="E13" i="2"/>
  <c r="E14" i="2"/>
  <c r="E15" i="2"/>
  <c r="E16" i="2"/>
  <c r="E17" i="2"/>
  <c r="E12" i="2"/>
  <c r="D9" i="2"/>
  <c r="F9" i="2"/>
  <c r="F10" i="2"/>
  <c r="F11" i="2"/>
  <c r="D10" i="2"/>
  <c r="D11" i="2"/>
  <c r="D12" i="2"/>
  <c r="F12" i="2"/>
  <c r="F65" i="1"/>
  <c r="E65" i="1"/>
  <c r="D65" i="1"/>
  <c r="E5" i="1"/>
  <c r="E6" i="1"/>
  <c r="E7" i="1"/>
  <c r="E8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10" i="1"/>
  <c r="E11" i="1"/>
  <c r="E12" i="1"/>
  <c r="E9" i="1"/>
  <c r="D5" i="1"/>
  <c r="D6" i="1"/>
  <c r="D7" i="1"/>
  <c r="D8" i="1"/>
  <c r="G62" i="1"/>
  <c r="I57" i="1" l="1"/>
  <c r="J57" i="1" s="1"/>
  <c r="I59" i="1"/>
  <c r="J59" i="1" s="1"/>
  <c r="I51" i="1" l="1"/>
  <c r="J51" i="1" s="1"/>
  <c r="I20" i="1" l="1"/>
  <c r="J20" i="1" s="1"/>
  <c r="I18" i="1"/>
  <c r="J18" i="1" s="1"/>
  <c r="G21" i="2" l="1"/>
  <c r="G15" i="2"/>
  <c r="F7" i="3" l="1"/>
  <c r="E7" i="3"/>
  <c r="D7" i="3"/>
  <c r="G59" i="1" l="1"/>
  <c r="G57" i="1"/>
  <c r="G18" i="1"/>
  <c r="G20" i="1"/>
  <c r="G58" i="1" l="1"/>
  <c r="I58" i="1"/>
  <c r="J58" i="1" s="1"/>
  <c r="G61" i="1"/>
  <c r="I61" i="1"/>
  <c r="J61" i="1" s="1"/>
  <c r="G60" i="1"/>
  <c r="I60" i="1"/>
  <c r="J60" i="1" s="1"/>
  <c r="G16" i="2" l="1"/>
  <c r="G17" i="2"/>
  <c r="G23" i="2" l="1"/>
  <c r="G32" i="1" l="1"/>
  <c r="G29" i="1"/>
  <c r="G26" i="1"/>
  <c r="I26" i="1"/>
  <c r="J26" i="1" s="1"/>
  <c r="G30" i="1"/>
  <c r="G31" i="1"/>
  <c r="I31" i="1"/>
  <c r="J31" i="1" s="1"/>
  <c r="G19" i="1"/>
  <c r="I30" i="1" l="1"/>
  <c r="J30" i="1" s="1"/>
  <c r="I19" i="1"/>
  <c r="J19" i="1" s="1"/>
  <c r="I32" i="1"/>
  <c r="J32" i="1" s="1"/>
  <c r="I29" i="1"/>
  <c r="J29" i="1" s="1"/>
  <c r="G38" i="1" l="1"/>
  <c r="I38" i="1"/>
  <c r="J38" i="1" s="1"/>
  <c r="G42" i="1"/>
  <c r="I42" i="1"/>
  <c r="J42" i="1" s="1"/>
  <c r="G46" i="1"/>
  <c r="I46" i="1"/>
  <c r="J46" i="1" s="1"/>
  <c r="G47" i="1"/>
  <c r="I47" i="1"/>
  <c r="J47" i="1" s="1"/>
  <c r="G48" i="1"/>
  <c r="I48" i="1"/>
  <c r="J48" i="1" s="1"/>
  <c r="G49" i="1"/>
  <c r="I49" i="1"/>
  <c r="J49" i="1" s="1"/>
  <c r="G51" i="1"/>
  <c r="G52" i="1"/>
  <c r="I52" i="1"/>
  <c r="J52" i="1" s="1"/>
  <c r="G53" i="1"/>
  <c r="I53" i="1"/>
  <c r="J53" i="1" s="1"/>
  <c r="G54" i="1"/>
  <c r="I54" i="1"/>
  <c r="J54" i="1" s="1"/>
  <c r="G56" i="1"/>
  <c r="I56" i="1"/>
  <c r="J56" i="1" s="1"/>
  <c r="G22" i="2" l="1"/>
  <c r="G13" i="2"/>
  <c r="G12" i="2" l="1"/>
  <c r="G20" i="2"/>
  <c r="G24" i="2" l="1"/>
  <c r="G25" i="2" l="1"/>
  <c r="I16" i="1"/>
  <c r="J16" i="1" s="1"/>
  <c r="G16" i="1"/>
  <c r="I22" i="1"/>
  <c r="J22" i="1" s="1"/>
  <c r="G22" i="1"/>
  <c r="I17" i="1"/>
  <c r="J17" i="1" s="1"/>
  <c r="I45" i="1"/>
  <c r="J45" i="1" s="1"/>
  <c r="G45" i="1"/>
  <c r="G21" i="1"/>
  <c r="I21" i="1"/>
  <c r="J21" i="1" s="1"/>
  <c r="G43" i="1"/>
  <c r="I43" i="1"/>
  <c r="J43" i="1" s="1"/>
  <c r="G50" i="1"/>
  <c r="I50" i="1"/>
  <c r="J50" i="1" s="1"/>
  <c r="I44" i="1"/>
  <c r="J44" i="1" s="1"/>
  <c r="G44" i="1"/>
  <c r="I39" i="1"/>
  <c r="J39" i="1" s="1"/>
  <c r="G39" i="1"/>
  <c r="I40" i="1"/>
  <c r="J40" i="1" s="1"/>
  <c r="G40" i="1"/>
  <c r="I41" i="1"/>
  <c r="J41" i="1" s="1"/>
  <c r="G41" i="1"/>
  <c r="I55" i="1"/>
  <c r="J55" i="1" s="1"/>
  <c r="G55" i="1"/>
  <c r="I35" i="1"/>
  <c r="J35" i="1" s="1"/>
  <c r="G35" i="1"/>
  <c r="I23" i="1"/>
  <c r="J23" i="1" s="1"/>
  <c r="G23" i="1"/>
  <c r="G24" i="1"/>
  <c r="I24" i="1"/>
  <c r="J24" i="1" s="1"/>
  <c r="I25" i="1"/>
  <c r="J25" i="1" s="1"/>
  <c r="G25" i="1"/>
  <c r="J27" i="1"/>
  <c r="I27" i="1"/>
  <c r="G27" i="1"/>
  <c r="G28" i="1"/>
  <c r="I28" i="1"/>
  <c r="J28" i="1" s="1"/>
  <c r="I33" i="1"/>
  <c r="J33" i="1" s="1"/>
  <c r="G33" i="1"/>
  <c r="J34" i="1"/>
  <c r="I34" i="1"/>
  <c r="G34" i="1"/>
  <c r="I37" i="1"/>
  <c r="J37" i="1" s="1"/>
  <c r="F8" i="1"/>
  <c r="G8" i="1" s="1"/>
  <c r="G37" i="1"/>
  <c r="F7" i="1" l="1"/>
  <c r="F6" i="1" l="1"/>
  <c r="G7" i="1"/>
  <c r="G6" i="1" l="1"/>
  <c r="F5" i="1"/>
  <c r="G5" i="1" s="1"/>
</calcChain>
</file>

<file path=xl/sharedStrings.xml><?xml version="1.0" encoding="utf-8"?>
<sst xmlns="http://schemas.openxmlformats.org/spreadsheetml/2006/main" count="157" uniqueCount="131">
  <si>
    <t>Izvor fin.</t>
  </si>
  <si>
    <t>Konto</t>
  </si>
  <si>
    <t>Naziv</t>
  </si>
  <si>
    <t>Godišnji plan</t>
  </si>
  <si>
    <t>32111</t>
  </si>
  <si>
    <t>Dnevnice za službeni put u zemlji</t>
  </si>
  <si>
    <t>32113</t>
  </si>
  <si>
    <t>Naknade za smještaj na službenom putu u zemlji</t>
  </si>
  <si>
    <t>32115</t>
  </si>
  <si>
    <t>Naknade za prijevoz na službenom putu u zemlji</t>
  </si>
  <si>
    <t>32211</t>
  </si>
  <si>
    <t>Uredski materijal</t>
  </si>
  <si>
    <t>32212</t>
  </si>
  <si>
    <t>Literatura (publikacije, časopisi, glasila, knjige i ostalo)</t>
  </si>
  <si>
    <t>32214</t>
  </si>
  <si>
    <t>Materijal i sredstva za čišćenje i održavanje</t>
  </si>
  <si>
    <t>32216</t>
  </si>
  <si>
    <t>Materijal za higijenske potrebe i njegu</t>
  </si>
  <si>
    <t>32219</t>
  </si>
  <si>
    <t>Ostali materijal za potrebe redovnog poslovanja</t>
  </si>
  <si>
    <t>32231</t>
  </si>
  <si>
    <t>Električna energija</t>
  </si>
  <si>
    <t>32234</t>
  </si>
  <si>
    <t>Motorni benzin i dizel gorivo</t>
  </si>
  <si>
    <t>32239</t>
  </si>
  <si>
    <t>Ostali materijali za proizvodnju energije (ugljen, drva, teško ulje)</t>
  </si>
  <si>
    <t>32241</t>
  </si>
  <si>
    <t>Materijal i dijelovi za tekuće i inveticijsko održavanje građevinskih objekata</t>
  </si>
  <si>
    <t>32251</t>
  </si>
  <si>
    <t>Sitni inventar</t>
  </si>
  <si>
    <t>32271</t>
  </si>
  <si>
    <t>Službena, radna i zaštitna odjeća i obuća</t>
  </si>
  <si>
    <t>32311</t>
  </si>
  <si>
    <t>Usluge telefona, telefaksa</t>
  </si>
  <si>
    <t>32313</t>
  </si>
  <si>
    <t>Poštarina (pisma, tiskanice i sl.)</t>
  </si>
  <si>
    <t>32319</t>
  </si>
  <si>
    <t>Ostale usluge za komunikaciju i prijevoz</t>
  </si>
  <si>
    <t>32321</t>
  </si>
  <si>
    <t>Usluge tekućeg i investicijskog održavanja građevinskih objekata</t>
  </si>
  <si>
    <t>32322</t>
  </si>
  <si>
    <t>Usluge tekućeg i investicijskog održavanja postrojenja i opreme</t>
  </si>
  <si>
    <t>32331</t>
  </si>
  <si>
    <t>Elektronski mediji</t>
  </si>
  <si>
    <t>32341</t>
  </si>
  <si>
    <t>Opskrba vodom</t>
  </si>
  <si>
    <t>32342</t>
  </si>
  <si>
    <t>Iznošenje i odvoz smeća</t>
  </si>
  <si>
    <t>32343</t>
  </si>
  <si>
    <t>Deratizacija i dezinsekcija</t>
  </si>
  <si>
    <t>32344</t>
  </si>
  <si>
    <t>Dimnjačarske i ekološke usluge</t>
  </si>
  <si>
    <t>Ostale komunalne usluge</t>
  </si>
  <si>
    <t>32354</t>
  </si>
  <si>
    <t>Licence</t>
  </si>
  <si>
    <t>32361</t>
  </si>
  <si>
    <t>Obvezni i preventivni zdravstveni pregledi zaposlenika</t>
  </si>
  <si>
    <t>32369</t>
  </si>
  <si>
    <t>Ostale zdravstvene i veterinarske usluge</t>
  </si>
  <si>
    <t>32391</t>
  </si>
  <si>
    <t>Grafičke i tiskarske usluge, usluge kopiranja i uvezivanja i slično</t>
  </si>
  <si>
    <t>32392</t>
  </si>
  <si>
    <t>Film i izrada fotografija</t>
  </si>
  <si>
    <t>Ostali nespomenuti rashodi poslovanja</t>
  </si>
  <si>
    <t>32931</t>
  </si>
  <si>
    <t>Reprezentacija</t>
  </si>
  <si>
    <t>32999</t>
  </si>
  <si>
    <t>34311</t>
  </si>
  <si>
    <t>Usluge banaka</t>
  </si>
  <si>
    <t>Opći prihodi i primici</t>
  </si>
  <si>
    <t>31111</t>
  </si>
  <si>
    <t>Plaće za zaposlene</t>
  </si>
  <si>
    <t>31212</t>
  </si>
  <si>
    <t>Nagrade</t>
  </si>
  <si>
    <t>31213</t>
  </si>
  <si>
    <t>Darovi</t>
  </si>
  <si>
    <t>31215</t>
  </si>
  <si>
    <t>Naknade za bolest, invalidnost i smrtni slučaj</t>
  </si>
  <si>
    <t>31216</t>
  </si>
  <si>
    <t>Regres za godišnji odmor</t>
  </si>
  <si>
    <t>31321</t>
  </si>
  <si>
    <t>Doprinosi za obvezno zdravstveno osiguranje</t>
  </si>
  <si>
    <t>Naknade za prijevoz na posao i s posla</t>
  </si>
  <si>
    <t>42211</t>
  </si>
  <si>
    <t>Računala i računalna oprema</t>
  </si>
  <si>
    <t>42271</t>
  </si>
  <si>
    <t>Uređaji</t>
  </si>
  <si>
    <t>Razdjel 8 UPRAVNI ODJEL ZA OBRAZOVANJE, ŠPORT, SOCIJALNU SKRB I CIVILNO DRUŠTVO</t>
  </si>
  <si>
    <t>25</t>
  </si>
  <si>
    <t>Vlastiti prihodi proračunskih korisnika</t>
  </si>
  <si>
    <t>55</t>
  </si>
  <si>
    <t>Namirnice</t>
  </si>
  <si>
    <t>rebalans +/-</t>
  </si>
  <si>
    <t>Novi plan</t>
  </si>
  <si>
    <t>IZVOR 25</t>
  </si>
  <si>
    <t>IZVOR 11</t>
  </si>
  <si>
    <t>Prihodi od pruženih usluga</t>
  </si>
  <si>
    <t xml:space="preserve">UKUPNO VAPROR. PRIHODI: </t>
  </si>
  <si>
    <t>,</t>
  </si>
  <si>
    <t>izvršenje</t>
  </si>
  <si>
    <t>ostale računalne usluge</t>
  </si>
  <si>
    <t>ostaje</t>
  </si>
  <si>
    <t>GRAD DUBROVNIK</t>
  </si>
  <si>
    <t>Tel. 020/451299</t>
  </si>
  <si>
    <t>Glava: 8-6 SKRB O DJECI I MLADIMA, SOCIJALNA I ZDRAVSTVENA SKRB</t>
  </si>
  <si>
    <t>53847 DOM ZA STARIJE OSOBE RAGUSA</t>
  </si>
  <si>
    <t>DOM ZA STARIJE OSOBE RAGUSA</t>
  </si>
  <si>
    <t>SOCIJALNA SKRB</t>
  </si>
  <si>
    <t>SKRB O STARIJIM OSOBAMA</t>
  </si>
  <si>
    <t>Pionirska 4, 20000 Dubrovnik</t>
  </si>
  <si>
    <t>e-mail: racunovodstvo@domragusa.hr</t>
  </si>
  <si>
    <t>OIB: 79868851108</t>
  </si>
  <si>
    <t>U Dubrovniku 5.srpnja 2024.</t>
  </si>
  <si>
    <t>ZA 2024.GODINU</t>
  </si>
  <si>
    <t>Doprinosi za mirovinsko osiguranje</t>
  </si>
  <si>
    <t>ostale usluge tekućeg i investivijskog održavanja</t>
  </si>
  <si>
    <t>najamnine za građevinske ojekte</t>
  </si>
  <si>
    <t>ugovori o djelu</t>
  </si>
  <si>
    <t>usluge odvjetnika i pravnog savjetovnja</t>
  </si>
  <si>
    <t>ostale nespomenute usluge</t>
  </si>
  <si>
    <t>naknade članovima predstavničkih i izvršnih tijela i upravnih vijeća</t>
  </si>
  <si>
    <t>ostale pristojbe i naknade</t>
  </si>
  <si>
    <t>Medicinska oprema</t>
  </si>
  <si>
    <t>Uredski namještaj</t>
  </si>
  <si>
    <t>Oprema</t>
  </si>
  <si>
    <t>Kombi vozila</t>
  </si>
  <si>
    <t>Najamnine za građevinske objekte</t>
  </si>
  <si>
    <t>Lijekovi</t>
  </si>
  <si>
    <t>KLASA: 400-02/2024-01/1</t>
  </si>
  <si>
    <t>URBROJ: 2117-1-133-01/01-24-1</t>
  </si>
  <si>
    <t>PRIJEDLOG REBALANSA FINANCIJSKOG PLANA DOMA ZA STARIJE OSOBE RAGUSA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</si>
</sst>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#,##0.00#####"/>
    <numFmt numFmtId="165" formatCode="#,##0.00\ _k_n"/>
  </numFmts>
  <fonts count="20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b/>
      <sz val="11"/>
      <color indexed="8"/>
      <name val="Calibri"/>
      <family val="2"/>
      <scheme val="minor"/>
    </font>
    <font>
      <sz val="12"/>
      <color indexed="8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1"/>
      <color indexed="8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Times New Roman"/>
      <family val="1"/>
      <charset val="238"/>
    </font>
    <font>
      <u/>
      <sz val="14"/>
      <color theme="10"/>
      <name val="Calibri"/>
      <family val="2"/>
      <scheme val="minor"/>
    </font>
    <font>
      <b/>
      <sz val="14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sz val="16"/>
      <color theme="1"/>
      <name val="Times New Roman"/>
      <family val="1"/>
    </font>
    <font>
      <sz val="11"/>
      <color theme="1"/>
      <name val="Times New Roman"/>
      <family val="1"/>
    </font>
    <font>
      <sz val="16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1" fillId="2" borderId="2" xfId="0" applyFont="1" applyFill="1" applyBorder="1"/>
    <xf numFmtId="0" fontId="2" fillId="2" borderId="1" xfId="0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0" fontId="3" fillId="0" borderId="0" xfId="0" applyFont="1"/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4" fontId="0" fillId="0" borderId="0" xfId="0" applyNumberFormat="1"/>
    <xf numFmtId="4" fontId="0" fillId="0" borderId="0" xfId="0" applyNumberFormat="1"/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2" fillId="3" borderId="2" xfId="0" applyFont="1" applyFill="1" applyBorder="1"/>
    <xf numFmtId="0" fontId="3" fillId="0" borderId="0" xfId="0" applyFont="1" applyAlignment="1">
      <alignment horizontal="right"/>
    </xf>
    <xf numFmtId="0" fontId="5" fillId="0" borderId="0" xfId="0" applyFont="1"/>
    <xf numFmtId="165" fontId="0" fillId="0" borderId="0" xfId="0" applyNumberFormat="1"/>
    <xf numFmtId="165" fontId="2" fillId="2" borderId="1" xfId="0" applyNumberFormat="1" applyFont="1" applyFill="1" applyBorder="1" applyAlignment="1">
      <alignment horizontal="center"/>
    </xf>
    <xf numFmtId="165" fontId="2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0" fillId="3" borderId="2" xfId="0" applyNumberFormat="1" applyFill="1" applyBorder="1"/>
    <xf numFmtId="165" fontId="4" fillId="0" borderId="0" xfId="0" applyNumberFormat="1" applyFont="1"/>
    <xf numFmtId="0" fontId="3" fillId="0" borderId="0" xfId="0" applyFont="1" applyAlignment="1">
      <alignment horizontal="left"/>
    </xf>
    <xf numFmtId="0" fontId="6" fillId="0" borderId="0" xfId="0" applyFont="1"/>
    <xf numFmtId="4" fontId="7" fillId="0" borderId="0" xfId="0" applyNumberFormat="1" applyFont="1"/>
    <xf numFmtId="0" fontId="8" fillId="4" borderId="0" xfId="0" applyFont="1" applyFill="1"/>
    <xf numFmtId="4" fontId="9" fillId="4" borderId="0" xfId="0" applyNumberFormat="1" applyFont="1" applyFill="1" applyAlignment="1">
      <alignment horizontal="center"/>
    </xf>
    <xf numFmtId="4" fontId="7" fillId="4" borderId="0" xfId="0" applyNumberFormat="1" applyFont="1" applyFill="1"/>
    <xf numFmtId="0" fontId="7" fillId="4" borderId="0" xfId="0" applyFont="1" applyFill="1"/>
    <xf numFmtId="4" fontId="8" fillId="4" borderId="0" xfId="0" applyNumberFormat="1" applyFont="1" applyFill="1"/>
    <xf numFmtId="0" fontId="10" fillId="0" borderId="0" xfId="0" applyFont="1"/>
    <xf numFmtId="164" fontId="10" fillId="0" borderId="0" xfId="0" applyNumberFormat="1" applyFont="1" applyAlignment="1">
      <alignment horizontal="right"/>
    </xf>
    <xf numFmtId="0" fontId="12" fillId="0" borderId="0" xfId="0" applyFont="1" applyAlignment="1">
      <alignment vertical="center"/>
    </xf>
    <xf numFmtId="0" fontId="13" fillId="0" borderId="0" xfId="1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0" fillId="0" borderId="0" xfId="0" applyFont="1" applyAlignment="1">
      <alignment horizontal="left"/>
    </xf>
    <xf numFmtId="0" fontId="2" fillId="0" borderId="0" xfId="0" applyFont="1"/>
    <xf numFmtId="0" fontId="17" fillId="0" borderId="0" xfId="0" applyFont="1" applyAlignment="1">
      <alignment horizontal="center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ured@os-mokosica.skole.h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5"/>
  <sheetViews>
    <sheetView tabSelected="1" workbookViewId="0">
      <selection activeCell="F19" sqref="F19"/>
    </sheetView>
  </sheetViews>
  <sheetFormatPr defaultRowHeight="15" x14ac:dyDescent="0.25"/>
  <sheetData>
    <row r="1" spans="1:26" ht="18.75" x14ac:dyDescent="0.25">
      <c r="A1" s="33" t="s">
        <v>102</v>
      </c>
    </row>
    <row r="2" spans="1:26" ht="18.75" x14ac:dyDescent="0.25">
      <c r="A2" s="33" t="s">
        <v>106</v>
      </c>
    </row>
    <row r="3" spans="1:26" ht="18.75" x14ac:dyDescent="0.25">
      <c r="A3" s="33" t="s">
        <v>109</v>
      </c>
    </row>
    <row r="4" spans="1:26" ht="18.75" x14ac:dyDescent="0.25">
      <c r="A4" s="33" t="s">
        <v>103</v>
      </c>
    </row>
    <row r="5" spans="1:26" ht="18.75" x14ac:dyDescent="0.25">
      <c r="A5" s="34" t="s">
        <v>110</v>
      </c>
    </row>
    <row r="6" spans="1:26" ht="18.75" x14ac:dyDescent="0.25">
      <c r="A6" s="33" t="s">
        <v>111</v>
      </c>
    </row>
    <row r="7" spans="1:26" ht="18.75" x14ac:dyDescent="0.25">
      <c r="A7" s="35" t="s">
        <v>128</v>
      </c>
      <c r="B7" s="36"/>
      <c r="C7" s="36"/>
      <c r="D7" s="36"/>
      <c r="E7" s="36"/>
      <c r="F7" s="37"/>
    </row>
    <row r="8" spans="1:26" ht="18.75" x14ac:dyDescent="0.25">
      <c r="A8" s="35" t="s">
        <v>129</v>
      </c>
      <c r="B8" s="36"/>
      <c r="C8" s="36"/>
      <c r="D8" s="36"/>
      <c r="E8" s="36"/>
      <c r="F8" s="37"/>
    </row>
    <row r="9" spans="1:26" ht="18.75" x14ac:dyDescent="0.25">
      <c r="A9" s="35" t="s">
        <v>112</v>
      </c>
      <c r="B9" s="36"/>
      <c r="C9" s="36"/>
      <c r="D9" s="36"/>
      <c r="E9" s="36"/>
      <c r="F9" s="37"/>
    </row>
    <row r="10" spans="1:26" x14ac:dyDescent="0.25">
      <c r="A10" s="37"/>
      <c r="B10" s="37"/>
      <c r="C10" s="37"/>
      <c r="D10" s="37"/>
      <c r="E10" s="37"/>
      <c r="F10" s="37"/>
    </row>
    <row r="13" spans="1:26" ht="20.25" x14ac:dyDescent="0.3">
      <c r="C13" s="43" t="s">
        <v>130</v>
      </c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38"/>
      <c r="Q13" s="39"/>
      <c r="R13" s="39"/>
      <c r="S13" s="39"/>
      <c r="T13" s="39"/>
      <c r="U13" s="39"/>
      <c r="Y13" s="39"/>
      <c r="Z13" s="39"/>
    </row>
    <row r="14" spans="1:26" ht="20.25" x14ac:dyDescent="0.3">
      <c r="D14" s="38"/>
      <c r="E14" s="38"/>
      <c r="F14" s="38"/>
      <c r="G14" s="38" t="s">
        <v>113</v>
      </c>
      <c r="H14" s="38"/>
      <c r="I14" s="38"/>
      <c r="J14" s="38"/>
      <c r="K14" s="38"/>
      <c r="L14" s="38"/>
      <c r="M14" s="38"/>
      <c r="N14" s="38"/>
      <c r="O14" s="38"/>
      <c r="P14" s="38"/>
      <c r="Q14" s="39"/>
      <c r="R14" s="39"/>
      <c r="S14" s="39"/>
      <c r="T14" s="39"/>
      <c r="U14" s="39"/>
      <c r="Y14" s="39"/>
      <c r="Z14" s="39"/>
    </row>
    <row r="15" spans="1:26" ht="21" x14ac:dyDescent="0.35"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</row>
  </sheetData>
  <mergeCells count="1">
    <mergeCell ref="C13:O13"/>
  </mergeCells>
  <hyperlinks>
    <hyperlink ref="A5" r:id="rId1" display="mailto:ured@os-mokosica.skole.hr" xr:uid="{00000000-0004-0000-0000-000000000000}"/>
  </hyperlinks>
  <pageMargins left="0.7" right="0.7" top="0.75" bottom="0.75" header="0.3" footer="0.3"/>
  <pageSetup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71"/>
  <sheetViews>
    <sheetView zoomScaleNormal="100" workbookViewId="0">
      <pane ySplit="4" topLeftCell="A5" activePane="bottomLeft" state="frozen"/>
      <selection pane="bottomLeft" activeCell="J50" sqref="J50"/>
    </sheetView>
  </sheetViews>
  <sheetFormatPr defaultRowHeight="15" x14ac:dyDescent="0.25"/>
  <cols>
    <col min="1" max="1" width="9" bestFit="1" customWidth="1" collapsed="1"/>
    <col min="2" max="2" width="12" bestFit="1" customWidth="1" collapsed="1"/>
    <col min="3" max="3" width="68.140625" bestFit="1" customWidth="1" collapsed="1"/>
    <col min="4" max="4" width="12.7109375" bestFit="1" customWidth="1" collapsed="1"/>
    <col min="5" max="5" width="15.140625" bestFit="1" customWidth="1" collapsed="1"/>
    <col min="6" max="6" width="13" customWidth="1" collapsed="1"/>
    <col min="7" max="7" width="14" customWidth="1"/>
    <col min="9" max="9" width="14.7109375" customWidth="1"/>
    <col min="10" max="10" width="13.140625" customWidth="1"/>
  </cols>
  <sheetData>
    <row r="1" spans="1:10" x14ac:dyDescent="0.25">
      <c r="B1" s="1" t="s">
        <v>87</v>
      </c>
    </row>
    <row r="2" spans="1:10" x14ac:dyDescent="0.25">
      <c r="B2" s="1" t="s">
        <v>104</v>
      </c>
    </row>
    <row r="3" spans="1:10" x14ac:dyDescent="0.25">
      <c r="B3" s="1" t="s">
        <v>105</v>
      </c>
    </row>
    <row r="4" spans="1:10" x14ac:dyDescent="0.25">
      <c r="A4" s="3" t="s">
        <v>0</v>
      </c>
      <c r="B4" s="3" t="s">
        <v>1</v>
      </c>
      <c r="C4" s="3" t="s">
        <v>2</v>
      </c>
      <c r="D4" s="4" t="s">
        <v>3</v>
      </c>
      <c r="E4" s="4" t="s">
        <v>92</v>
      </c>
      <c r="F4" s="4" t="s">
        <v>93</v>
      </c>
      <c r="G4" s="26"/>
      <c r="H4" s="27" t="s">
        <v>99</v>
      </c>
      <c r="I4" s="27" t="s">
        <v>101</v>
      </c>
      <c r="J4" s="26"/>
    </row>
    <row r="5" spans="1:10" s="5" customFormat="1" x14ac:dyDescent="0.25">
      <c r="B5"/>
      <c r="C5" t="s">
        <v>106</v>
      </c>
      <c r="D5" s="7">
        <f>D6</f>
        <v>814929</v>
      </c>
      <c r="E5" s="7">
        <f>E6</f>
        <v>0</v>
      </c>
      <c r="F5" s="7">
        <f>F6</f>
        <v>814929</v>
      </c>
      <c r="G5" s="28">
        <f>F5*7.5345</f>
        <v>6140082.5504999999</v>
      </c>
      <c r="H5" s="29"/>
      <c r="I5" s="29"/>
      <c r="J5" s="29"/>
    </row>
    <row r="6" spans="1:10" s="5" customFormat="1" x14ac:dyDescent="0.25">
      <c r="B6" s="5">
        <v>18065</v>
      </c>
      <c r="C6" s="5" t="s">
        <v>107</v>
      </c>
      <c r="D6" s="7">
        <f>D7</f>
        <v>814929</v>
      </c>
      <c r="E6" s="7">
        <f>J9</f>
        <v>0</v>
      </c>
      <c r="F6" s="7">
        <f>F7</f>
        <v>814929</v>
      </c>
      <c r="G6" s="28">
        <f t="shared" ref="G6:G56" si="0">F6*7.5345</f>
        <v>6140082.5504999999</v>
      </c>
      <c r="H6" s="29"/>
      <c r="I6" s="29"/>
      <c r="J6" s="29"/>
    </row>
    <row r="7" spans="1:10" s="5" customFormat="1" x14ac:dyDescent="0.25">
      <c r="B7" s="5">
        <v>18065031</v>
      </c>
      <c r="C7" s="5" t="s">
        <v>108</v>
      </c>
      <c r="D7" s="7">
        <f>D8</f>
        <v>814929</v>
      </c>
      <c r="E7" s="7">
        <f>E8</f>
        <v>0</v>
      </c>
      <c r="F7" s="7">
        <f>F8</f>
        <v>814929</v>
      </c>
      <c r="G7" s="28">
        <f>F7*7.5345</f>
        <v>6140082.5504999999</v>
      </c>
      <c r="H7" s="29"/>
      <c r="I7" s="29"/>
      <c r="J7" s="29"/>
    </row>
    <row r="8" spans="1:10" s="5" customFormat="1" x14ac:dyDescent="0.25">
      <c r="A8" s="23">
        <v>11</v>
      </c>
      <c r="C8" s="5" t="s">
        <v>69</v>
      </c>
      <c r="D8" s="7">
        <f>SUM(D9:D62)</f>
        <v>814929</v>
      </c>
      <c r="E8" s="7">
        <f>SUM(E9:E62)</f>
        <v>0</v>
      </c>
      <c r="F8" s="7">
        <f>SUM(F9:F62)</f>
        <v>814929</v>
      </c>
      <c r="G8" s="28">
        <f t="shared" si="0"/>
        <v>6140082.5504999999</v>
      </c>
      <c r="H8" s="29"/>
      <c r="I8" s="29"/>
      <c r="J8" s="29"/>
    </row>
    <row r="9" spans="1:10" s="5" customFormat="1" x14ac:dyDescent="0.25">
      <c r="A9" s="41">
        <v>11</v>
      </c>
      <c r="B9" t="s">
        <v>70</v>
      </c>
      <c r="C9" t="s">
        <v>71</v>
      </c>
      <c r="D9" s="32">
        <v>237700</v>
      </c>
      <c r="E9" s="32">
        <f>F9-D9</f>
        <v>-15000</v>
      </c>
      <c r="F9" s="32">
        <v>222700</v>
      </c>
      <c r="G9" s="28"/>
      <c r="H9" s="29"/>
      <c r="I9" s="29"/>
      <c r="J9" s="29"/>
    </row>
    <row r="10" spans="1:10" s="5" customFormat="1" x14ac:dyDescent="0.25">
      <c r="A10" s="41">
        <v>11</v>
      </c>
      <c r="B10" t="s">
        <v>72</v>
      </c>
      <c r="C10" t="s">
        <v>73</v>
      </c>
      <c r="D10" s="32">
        <v>8363</v>
      </c>
      <c r="E10" s="32">
        <f t="shared" ref="E10:E62" si="1">F10-D10</f>
        <v>0</v>
      </c>
      <c r="F10" s="32">
        <v>8363</v>
      </c>
      <c r="G10" s="28"/>
      <c r="H10" s="29"/>
      <c r="I10" s="29"/>
      <c r="J10" s="29"/>
    </row>
    <row r="11" spans="1:10" s="5" customFormat="1" x14ac:dyDescent="0.25">
      <c r="A11" s="41">
        <v>11</v>
      </c>
      <c r="B11" t="s">
        <v>74</v>
      </c>
      <c r="C11" t="s">
        <v>75</v>
      </c>
      <c r="D11" s="32">
        <v>530</v>
      </c>
      <c r="E11" s="32">
        <f t="shared" si="1"/>
        <v>0</v>
      </c>
      <c r="F11" s="32">
        <v>530</v>
      </c>
      <c r="G11" s="28"/>
      <c r="H11" s="29"/>
      <c r="I11" s="29"/>
      <c r="J11" s="29"/>
    </row>
    <row r="12" spans="1:10" s="5" customFormat="1" x14ac:dyDescent="0.25">
      <c r="A12" s="41">
        <v>11</v>
      </c>
      <c r="B12" t="s">
        <v>76</v>
      </c>
      <c r="C12" t="s">
        <v>77</v>
      </c>
      <c r="D12" s="32">
        <v>0</v>
      </c>
      <c r="E12" s="32">
        <f t="shared" si="1"/>
        <v>0</v>
      </c>
      <c r="F12" s="32">
        <v>0</v>
      </c>
      <c r="G12" s="28"/>
      <c r="H12" s="29"/>
      <c r="I12" s="29"/>
      <c r="J12" s="29"/>
    </row>
    <row r="13" spans="1:10" s="5" customFormat="1" x14ac:dyDescent="0.25">
      <c r="A13" s="41">
        <v>11</v>
      </c>
      <c r="B13" t="s">
        <v>78</v>
      </c>
      <c r="C13" t="s">
        <v>79</v>
      </c>
      <c r="D13" s="32">
        <v>5574</v>
      </c>
      <c r="E13" s="32">
        <f t="shared" si="1"/>
        <v>0</v>
      </c>
      <c r="F13" s="32">
        <v>5574</v>
      </c>
      <c r="G13" s="28"/>
      <c r="H13" s="29"/>
      <c r="I13" s="29"/>
      <c r="J13" s="29"/>
    </row>
    <row r="14" spans="1:10" s="5" customFormat="1" x14ac:dyDescent="0.25">
      <c r="A14" s="41">
        <v>11</v>
      </c>
      <c r="B14" s="12">
        <v>31311</v>
      </c>
      <c r="C14" t="s">
        <v>114</v>
      </c>
      <c r="D14" s="32">
        <v>44540</v>
      </c>
      <c r="E14" s="32">
        <f t="shared" si="1"/>
        <v>0</v>
      </c>
      <c r="F14" s="32">
        <v>44540</v>
      </c>
      <c r="G14" s="28"/>
      <c r="H14" s="29"/>
      <c r="I14" s="29"/>
      <c r="J14" s="29"/>
    </row>
    <row r="15" spans="1:10" s="5" customFormat="1" x14ac:dyDescent="0.25">
      <c r="A15" s="41">
        <v>11</v>
      </c>
      <c r="B15" t="s">
        <v>80</v>
      </c>
      <c r="C15" t="s">
        <v>81</v>
      </c>
      <c r="D15" s="32">
        <v>44044</v>
      </c>
      <c r="E15" s="32">
        <f t="shared" si="1"/>
        <v>-5280</v>
      </c>
      <c r="F15" s="32">
        <v>38764</v>
      </c>
      <c r="G15" s="28"/>
      <c r="H15" s="29"/>
      <c r="I15" s="29"/>
      <c r="J15" s="29"/>
    </row>
    <row r="16" spans="1:10" x14ac:dyDescent="0.25">
      <c r="A16" s="41">
        <v>11</v>
      </c>
      <c r="B16" t="s">
        <v>4</v>
      </c>
      <c r="C16" t="s">
        <v>5</v>
      </c>
      <c r="D16" s="32">
        <v>0</v>
      </c>
      <c r="E16" s="32">
        <f t="shared" si="1"/>
        <v>200</v>
      </c>
      <c r="F16" s="6">
        <v>200</v>
      </c>
      <c r="G16" s="28">
        <f t="shared" si="0"/>
        <v>1506.9</v>
      </c>
      <c r="H16" s="26">
        <v>2984.04</v>
      </c>
      <c r="I16" s="30">
        <f>F16-H16</f>
        <v>-2784.04</v>
      </c>
      <c r="J16" s="28">
        <f>I16*7.5345</f>
        <v>-20976.34938</v>
      </c>
    </row>
    <row r="17" spans="1:10" x14ac:dyDescent="0.25">
      <c r="A17" s="41">
        <v>11</v>
      </c>
      <c r="B17" t="s">
        <v>6</v>
      </c>
      <c r="C17" t="s">
        <v>7</v>
      </c>
      <c r="D17" s="32">
        <v>0</v>
      </c>
      <c r="E17" s="32">
        <f t="shared" si="1"/>
        <v>0</v>
      </c>
      <c r="F17" s="6">
        <v>0</v>
      </c>
      <c r="G17" s="28"/>
      <c r="H17" s="26">
        <v>1789.85</v>
      </c>
      <c r="I17" s="30">
        <f t="shared" ref="I17:I26" si="2">F17-H17</f>
        <v>-1789.85</v>
      </c>
      <c r="J17" s="28">
        <f t="shared" ref="J17:J56" si="3">I17*7.5345</f>
        <v>-13485.624825000001</v>
      </c>
    </row>
    <row r="18" spans="1:10" x14ac:dyDescent="0.25">
      <c r="A18" s="41">
        <v>11</v>
      </c>
      <c r="B18" t="s">
        <v>8</v>
      </c>
      <c r="C18" t="s">
        <v>9</v>
      </c>
      <c r="D18" s="32">
        <v>0</v>
      </c>
      <c r="E18" s="32">
        <f t="shared" si="1"/>
        <v>1000</v>
      </c>
      <c r="F18" s="6">
        <v>1000</v>
      </c>
      <c r="G18" s="28">
        <f t="shared" si="0"/>
        <v>7534.5</v>
      </c>
      <c r="H18" s="30">
        <v>2118.3000000000002</v>
      </c>
      <c r="I18" s="30">
        <f t="shared" si="2"/>
        <v>-1118.3000000000002</v>
      </c>
      <c r="J18" s="28">
        <f t="shared" si="3"/>
        <v>-8425.8313500000022</v>
      </c>
    </row>
    <row r="19" spans="1:10" x14ac:dyDescent="0.25">
      <c r="A19" s="41">
        <v>11</v>
      </c>
      <c r="B19" s="12">
        <v>32121</v>
      </c>
      <c r="C19" t="s">
        <v>82</v>
      </c>
      <c r="D19" s="32">
        <v>13298</v>
      </c>
      <c r="E19" s="32">
        <f t="shared" si="1"/>
        <v>0</v>
      </c>
      <c r="F19" s="6">
        <v>13298</v>
      </c>
      <c r="G19" s="28">
        <f t="shared" si="0"/>
        <v>100193.781</v>
      </c>
      <c r="H19" s="30">
        <v>802.89</v>
      </c>
      <c r="I19" s="30">
        <f t="shared" si="2"/>
        <v>12495.11</v>
      </c>
      <c r="J19" s="28">
        <f t="shared" si="3"/>
        <v>94144.406295000008</v>
      </c>
    </row>
    <row r="20" spans="1:10" x14ac:dyDescent="0.25">
      <c r="A20" s="41">
        <v>11</v>
      </c>
      <c r="B20" t="s">
        <v>10</v>
      </c>
      <c r="C20" t="s">
        <v>11</v>
      </c>
      <c r="D20" s="32">
        <v>0</v>
      </c>
      <c r="E20" s="32">
        <f t="shared" si="1"/>
        <v>500</v>
      </c>
      <c r="F20" s="6">
        <v>500</v>
      </c>
      <c r="G20" s="28">
        <f t="shared" si="0"/>
        <v>3767.25</v>
      </c>
      <c r="H20" s="30">
        <v>5713.39</v>
      </c>
      <c r="I20" s="30">
        <f t="shared" si="2"/>
        <v>-5213.3900000000003</v>
      </c>
      <c r="J20" s="28">
        <f t="shared" si="3"/>
        <v>-39280.286955000003</v>
      </c>
    </row>
    <row r="21" spans="1:10" x14ac:dyDescent="0.25">
      <c r="A21" s="41">
        <v>11</v>
      </c>
      <c r="B21" t="s">
        <v>12</v>
      </c>
      <c r="C21" t="s">
        <v>13</v>
      </c>
      <c r="D21" s="32">
        <v>0</v>
      </c>
      <c r="E21" s="32">
        <f t="shared" si="1"/>
        <v>0</v>
      </c>
      <c r="F21" s="6">
        <v>0</v>
      </c>
      <c r="G21" s="28">
        <f t="shared" si="0"/>
        <v>0</v>
      </c>
      <c r="H21" s="30">
        <v>525.32000000000005</v>
      </c>
      <c r="I21" s="30">
        <f t="shared" si="2"/>
        <v>-525.32000000000005</v>
      </c>
      <c r="J21" s="28">
        <f t="shared" si="3"/>
        <v>-3958.0235400000006</v>
      </c>
    </row>
    <row r="22" spans="1:10" x14ac:dyDescent="0.25">
      <c r="A22" s="41">
        <v>11</v>
      </c>
      <c r="B22" t="s">
        <v>14</v>
      </c>
      <c r="C22" t="s">
        <v>15</v>
      </c>
      <c r="D22" s="32">
        <v>0</v>
      </c>
      <c r="E22" s="32">
        <f t="shared" si="1"/>
        <v>0</v>
      </c>
      <c r="F22" s="6">
        <v>0</v>
      </c>
      <c r="G22" s="28">
        <f t="shared" si="0"/>
        <v>0</v>
      </c>
      <c r="H22" s="30">
        <v>1738.93</v>
      </c>
      <c r="I22" s="30">
        <f t="shared" si="2"/>
        <v>-1738.93</v>
      </c>
      <c r="J22" s="28">
        <f t="shared" si="3"/>
        <v>-13101.968085</v>
      </c>
    </row>
    <row r="23" spans="1:10" x14ac:dyDescent="0.25">
      <c r="A23" s="41">
        <v>11</v>
      </c>
      <c r="B23" t="s">
        <v>16</v>
      </c>
      <c r="C23" t="s">
        <v>17</v>
      </c>
      <c r="D23" s="32">
        <v>0</v>
      </c>
      <c r="E23" s="32">
        <f t="shared" si="1"/>
        <v>0</v>
      </c>
      <c r="F23" s="6">
        <v>0</v>
      </c>
      <c r="G23" s="28">
        <f t="shared" si="0"/>
        <v>0</v>
      </c>
      <c r="H23" s="30">
        <v>2740.88</v>
      </c>
      <c r="I23" s="30">
        <f t="shared" si="2"/>
        <v>-2740.88</v>
      </c>
      <c r="J23" s="28">
        <f t="shared" si="3"/>
        <v>-20651.160360000002</v>
      </c>
    </row>
    <row r="24" spans="1:10" x14ac:dyDescent="0.25">
      <c r="A24" s="41">
        <v>11</v>
      </c>
      <c r="B24" t="s">
        <v>18</v>
      </c>
      <c r="C24" t="s">
        <v>19</v>
      </c>
      <c r="D24" s="32">
        <v>0</v>
      </c>
      <c r="E24" s="32">
        <f t="shared" si="1"/>
        <v>0</v>
      </c>
      <c r="F24" s="6">
        <v>0</v>
      </c>
      <c r="G24" s="28">
        <f t="shared" si="0"/>
        <v>0</v>
      </c>
      <c r="H24" s="30">
        <v>2655.78</v>
      </c>
      <c r="I24" s="30">
        <f t="shared" si="2"/>
        <v>-2655.78</v>
      </c>
      <c r="J24" s="28">
        <f t="shared" si="3"/>
        <v>-20009.974410000003</v>
      </c>
    </row>
    <row r="25" spans="1:10" x14ac:dyDescent="0.25">
      <c r="A25" s="41">
        <v>11</v>
      </c>
      <c r="B25" t="s">
        <v>20</v>
      </c>
      <c r="C25" t="s">
        <v>21</v>
      </c>
      <c r="D25" s="32">
        <v>0</v>
      </c>
      <c r="E25" s="32">
        <f t="shared" si="1"/>
        <v>0</v>
      </c>
      <c r="F25" s="6">
        <v>0</v>
      </c>
      <c r="G25" s="28">
        <f t="shared" si="0"/>
        <v>0</v>
      </c>
      <c r="H25" s="30">
        <v>14405.23</v>
      </c>
      <c r="I25" s="30">
        <f t="shared" si="2"/>
        <v>-14405.23</v>
      </c>
      <c r="J25" s="28">
        <f t="shared" si="3"/>
        <v>-108536.205435</v>
      </c>
    </row>
    <row r="26" spans="1:10" x14ac:dyDescent="0.25">
      <c r="A26" s="41">
        <v>11</v>
      </c>
      <c r="B26" t="s">
        <v>22</v>
      </c>
      <c r="C26" t="s">
        <v>23</v>
      </c>
      <c r="D26" s="32">
        <v>2000</v>
      </c>
      <c r="E26" s="32">
        <f t="shared" si="1"/>
        <v>0</v>
      </c>
      <c r="F26" s="6">
        <v>2000</v>
      </c>
      <c r="G26" s="28">
        <f t="shared" si="0"/>
        <v>15069</v>
      </c>
      <c r="H26" s="30">
        <v>94.06</v>
      </c>
      <c r="I26" s="30">
        <f t="shared" si="2"/>
        <v>1905.94</v>
      </c>
      <c r="J26" s="28">
        <f t="shared" si="3"/>
        <v>14360.304930000002</v>
      </c>
    </row>
    <row r="27" spans="1:10" x14ac:dyDescent="0.25">
      <c r="A27" s="41">
        <v>11</v>
      </c>
      <c r="B27" t="s">
        <v>24</v>
      </c>
      <c r="C27" t="s">
        <v>25</v>
      </c>
      <c r="D27" s="32">
        <v>0</v>
      </c>
      <c r="E27" s="32">
        <f t="shared" si="1"/>
        <v>0</v>
      </c>
      <c r="F27" s="6">
        <v>0</v>
      </c>
      <c r="G27" s="28">
        <f t="shared" si="0"/>
        <v>0</v>
      </c>
      <c r="H27" s="30">
        <v>5019.38</v>
      </c>
      <c r="I27" s="30">
        <f>F27-H27</f>
        <v>-5019.38</v>
      </c>
      <c r="J27" s="28">
        <f t="shared" si="3"/>
        <v>-37818.518610000006</v>
      </c>
    </row>
    <row r="28" spans="1:10" x14ac:dyDescent="0.25">
      <c r="A28" s="41">
        <v>11</v>
      </c>
      <c r="B28" t="s">
        <v>26</v>
      </c>
      <c r="C28" t="s">
        <v>27</v>
      </c>
      <c r="D28" s="32">
        <v>0</v>
      </c>
      <c r="E28" s="32">
        <f t="shared" si="1"/>
        <v>0</v>
      </c>
      <c r="F28" s="6">
        <v>0</v>
      </c>
      <c r="G28" s="28">
        <f t="shared" si="0"/>
        <v>0</v>
      </c>
      <c r="H28" s="30">
        <v>2565.35</v>
      </c>
      <c r="I28" s="30">
        <f t="shared" ref="I28:I56" si="4">F28-H28</f>
        <v>-2565.35</v>
      </c>
      <c r="J28" s="28">
        <f t="shared" si="3"/>
        <v>-19328.629574999999</v>
      </c>
    </row>
    <row r="29" spans="1:10" x14ac:dyDescent="0.25">
      <c r="A29" s="41">
        <v>11</v>
      </c>
      <c r="B29" t="s">
        <v>28</v>
      </c>
      <c r="C29" t="s">
        <v>29</v>
      </c>
      <c r="D29" s="32">
        <v>3000</v>
      </c>
      <c r="E29" s="32">
        <f t="shared" si="1"/>
        <v>0</v>
      </c>
      <c r="F29" s="6">
        <v>3000</v>
      </c>
      <c r="G29" s="28">
        <f t="shared" si="0"/>
        <v>22603.5</v>
      </c>
      <c r="H29" s="30">
        <v>6854.48</v>
      </c>
      <c r="I29" s="30">
        <f t="shared" si="4"/>
        <v>-3854.4799999999996</v>
      </c>
      <c r="J29" s="28">
        <f t="shared" si="3"/>
        <v>-29041.579559999998</v>
      </c>
    </row>
    <row r="30" spans="1:10" x14ac:dyDescent="0.25">
      <c r="A30" s="41">
        <v>11</v>
      </c>
      <c r="B30" t="s">
        <v>30</v>
      </c>
      <c r="C30" t="s">
        <v>31</v>
      </c>
      <c r="D30" s="32">
        <v>3200</v>
      </c>
      <c r="E30" s="32">
        <f t="shared" si="1"/>
        <v>0</v>
      </c>
      <c r="F30" s="6">
        <v>3200</v>
      </c>
      <c r="G30" s="28">
        <f t="shared" si="0"/>
        <v>24110.400000000001</v>
      </c>
      <c r="H30" s="30">
        <v>1468.31</v>
      </c>
      <c r="I30" s="30">
        <f t="shared" si="4"/>
        <v>1731.69</v>
      </c>
      <c r="J30" s="28">
        <f t="shared" si="3"/>
        <v>13047.418305000001</v>
      </c>
    </row>
    <row r="31" spans="1:10" x14ac:dyDescent="0.25">
      <c r="A31" s="41">
        <v>11</v>
      </c>
      <c r="B31" t="s">
        <v>32</v>
      </c>
      <c r="C31" t="s">
        <v>33</v>
      </c>
      <c r="D31" s="32">
        <v>420</v>
      </c>
      <c r="E31" s="32">
        <f t="shared" si="1"/>
        <v>580</v>
      </c>
      <c r="F31" s="6">
        <v>1000</v>
      </c>
      <c r="G31" s="28">
        <f t="shared" si="0"/>
        <v>7534.5</v>
      </c>
      <c r="H31" s="30">
        <v>2002.15</v>
      </c>
      <c r="I31" s="30">
        <f t="shared" si="4"/>
        <v>-1002.1500000000001</v>
      </c>
      <c r="J31" s="28">
        <f t="shared" si="3"/>
        <v>-7550.6991750000016</v>
      </c>
    </row>
    <row r="32" spans="1:10" x14ac:dyDescent="0.25">
      <c r="A32" s="41">
        <v>11</v>
      </c>
      <c r="B32" t="s">
        <v>34</v>
      </c>
      <c r="C32" t="s">
        <v>35</v>
      </c>
      <c r="D32" s="32">
        <v>50</v>
      </c>
      <c r="E32" s="32">
        <f t="shared" si="1"/>
        <v>0</v>
      </c>
      <c r="F32" s="6">
        <v>50</v>
      </c>
      <c r="G32" s="28">
        <f t="shared" si="0"/>
        <v>376.72500000000002</v>
      </c>
      <c r="H32" s="30">
        <v>336.84</v>
      </c>
      <c r="I32" s="30">
        <f t="shared" si="4"/>
        <v>-286.83999999999997</v>
      </c>
      <c r="J32" s="28">
        <f t="shared" si="3"/>
        <v>-2161.19598</v>
      </c>
    </row>
    <row r="33" spans="1:13" x14ac:dyDescent="0.25">
      <c r="A33" s="41">
        <v>11</v>
      </c>
      <c r="B33" t="s">
        <v>36</v>
      </c>
      <c r="C33" t="s">
        <v>37</v>
      </c>
      <c r="D33" s="32">
        <v>0</v>
      </c>
      <c r="E33" s="32">
        <f t="shared" si="1"/>
        <v>0</v>
      </c>
      <c r="F33" s="6">
        <v>0</v>
      </c>
      <c r="G33" s="28">
        <f t="shared" si="0"/>
        <v>0</v>
      </c>
      <c r="H33" s="30">
        <v>318.66000000000003</v>
      </c>
      <c r="I33" s="30">
        <f t="shared" si="4"/>
        <v>-318.66000000000003</v>
      </c>
      <c r="J33" s="28">
        <f t="shared" si="3"/>
        <v>-2400.9437700000003</v>
      </c>
    </row>
    <row r="34" spans="1:13" x14ac:dyDescent="0.25">
      <c r="A34" s="41">
        <v>11</v>
      </c>
      <c r="B34" t="s">
        <v>38</v>
      </c>
      <c r="C34" t="s">
        <v>39</v>
      </c>
      <c r="D34" s="32">
        <v>0</v>
      </c>
      <c r="E34" s="32">
        <f t="shared" si="1"/>
        <v>0</v>
      </c>
      <c r="F34" s="6">
        <v>0</v>
      </c>
      <c r="G34" s="28">
        <f t="shared" si="0"/>
        <v>0</v>
      </c>
      <c r="H34" s="30">
        <v>6342.83</v>
      </c>
      <c r="I34" s="30">
        <f>F34-H34</f>
        <v>-6342.83</v>
      </c>
      <c r="J34" s="28">
        <f t="shared" si="3"/>
        <v>-47790.052635</v>
      </c>
    </row>
    <row r="35" spans="1:13" x14ac:dyDescent="0.25">
      <c r="A35" s="41">
        <v>11</v>
      </c>
      <c r="B35" t="s">
        <v>40</v>
      </c>
      <c r="C35" t="s">
        <v>41</v>
      </c>
      <c r="D35" s="32">
        <v>0</v>
      </c>
      <c r="E35" s="32">
        <f t="shared" si="1"/>
        <v>0</v>
      </c>
      <c r="F35" s="6">
        <v>0</v>
      </c>
      <c r="G35" s="28">
        <f t="shared" si="0"/>
        <v>0</v>
      </c>
      <c r="H35" s="30">
        <v>14132.65</v>
      </c>
      <c r="I35" s="30">
        <f t="shared" si="4"/>
        <v>-14132.65</v>
      </c>
      <c r="J35" s="28">
        <f t="shared" si="3"/>
        <v>-106482.45142500001</v>
      </c>
    </row>
    <row r="36" spans="1:13" x14ac:dyDescent="0.25">
      <c r="A36" s="41">
        <v>11</v>
      </c>
      <c r="B36" s="12">
        <v>3239</v>
      </c>
      <c r="C36" t="s">
        <v>115</v>
      </c>
      <c r="D36" s="32">
        <v>16000</v>
      </c>
      <c r="E36" s="32">
        <f t="shared" si="1"/>
        <v>0</v>
      </c>
      <c r="F36" s="6">
        <v>16000</v>
      </c>
      <c r="G36" s="28"/>
      <c r="H36" s="30"/>
      <c r="I36" s="30"/>
      <c r="J36" s="28"/>
    </row>
    <row r="37" spans="1:13" x14ac:dyDescent="0.25">
      <c r="A37" s="41">
        <v>11</v>
      </c>
      <c r="B37" t="s">
        <v>42</v>
      </c>
      <c r="C37" t="s">
        <v>43</v>
      </c>
      <c r="D37" s="32">
        <v>0</v>
      </c>
      <c r="E37" s="32">
        <f t="shared" si="1"/>
        <v>0</v>
      </c>
      <c r="F37" s="6">
        <v>0</v>
      </c>
      <c r="G37" s="28">
        <f t="shared" si="0"/>
        <v>0</v>
      </c>
      <c r="H37" s="30">
        <v>95.58</v>
      </c>
      <c r="I37" s="30">
        <f t="shared" si="4"/>
        <v>-95.58</v>
      </c>
      <c r="J37" s="28">
        <f t="shared" si="3"/>
        <v>-720.14751000000001</v>
      </c>
      <c r="M37" t="s">
        <v>98</v>
      </c>
    </row>
    <row r="38" spans="1:13" x14ac:dyDescent="0.25">
      <c r="A38" s="41">
        <v>11</v>
      </c>
      <c r="B38" t="s">
        <v>44</v>
      </c>
      <c r="C38" t="s">
        <v>45</v>
      </c>
      <c r="D38" s="32">
        <v>2000</v>
      </c>
      <c r="E38" s="32">
        <f t="shared" si="1"/>
        <v>0</v>
      </c>
      <c r="F38" s="6">
        <v>2000</v>
      </c>
      <c r="G38" s="28">
        <f t="shared" si="0"/>
        <v>15069</v>
      </c>
      <c r="H38" s="30">
        <v>3012.3</v>
      </c>
      <c r="I38" s="30">
        <f t="shared" si="4"/>
        <v>-1012.3000000000002</v>
      </c>
      <c r="J38" s="28">
        <f t="shared" si="3"/>
        <v>-7627.1743500000021</v>
      </c>
    </row>
    <row r="39" spans="1:13" x14ac:dyDescent="0.25">
      <c r="A39" s="41">
        <v>11</v>
      </c>
      <c r="B39" t="s">
        <v>46</v>
      </c>
      <c r="C39" t="s">
        <v>47</v>
      </c>
      <c r="D39" s="32">
        <v>0</v>
      </c>
      <c r="E39" s="32">
        <f t="shared" si="1"/>
        <v>0</v>
      </c>
      <c r="F39" s="6">
        <v>0</v>
      </c>
      <c r="G39" s="28">
        <f t="shared" si="0"/>
        <v>0</v>
      </c>
      <c r="H39" s="30">
        <v>2982.75</v>
      </c>
      <c r="I39" s="30">
        <f t="shared" si="4"/>
        <v>-2982.75</v>
      </c>
      <c r="J39" s="28">
        <f t="shared" si="3"/>
        <v>-22473.529875</v>
      </c>
    </row>
    <row r="40" spans="1:13" x14ac:dyDescent="0.25">
      <c r="A40" s="41">
        <v>11</v>
      </c>
      <c r="B40" t="s">
        <v>48</v>
      </c>
      <c r="C40" t="s">
        <v>49</v>
      </c>
      <c r="D40" s="32">
        <v>0</v>
      </c>
      <c r="E40" s="32">
        <f t="shared" si="1"/>
        <v>0</v>
      </c>
      <c r="F40" s="6">
        <v>0</v>
      </c>
      <c r="G40" s="28">
        <f t="shared" si="0"/>
        <v>0</v>
      </c>
      <c r="H40" s="30">
        <v>1030.0999999999999</v>
      </c>
      <c r="I40" s="30">
        <f t="shared" si="4"/>
        <v>-1030.0999999999999</v>
      </c>
      <c r="J40" s="28">
        <f t="shared" si="3"/>
        <v>-7761.28845</v>
      </c>
    </row>
    <row r="41" spans="1:13" x14ac:dyDescent="0.25">
      <c r="A41" s="41">
        <v>11</v>
      </c>
      <c r="B41" t="s">
        <v>50</v>
      </c>
      <c r="C41" t="s">
        <v>51</v>
      </c>
      <c r="D41" s="32">
        <v>0</v>
      </c>
      <c r="E41" s="32">
        <f t="shared" si="1"/>
        <v>0</v>
      </c>
      <c r="F41" s="6">
        <v>0</v>
      </c>
      <c r="G41" s="28">
        <f t="shared" si="0"/>
        <v>0</v>
      </c>
      <c r="H41" s="30">
        <v>2624.4</v>
      </c>
      <c r="I41" s="30">
        <f t="shared" si="4"/>
        <v>-2624.4</v>
      </c>
      <c r="J41" s="28">
        <f t="shared" si="3"/>
        <v>-19773.541800000003</v>
      </c>
    </row>
    <row r="42" spans="1:13" x14ac:dyDescent="0.25">
      <c r="A42" s="41">
        <v>11</v>
      </c>
      <c r="B42" s="12">
        <v>32359</v>
      </c>
      <c r="C42" t="s">
        <v>116</v>
      </c>
      <c r="D42" s="32">
        <v>297760</v>
      </c>
      <c r="E42" s="32">
        <f t="shared" si="1"/>
        <v>0</v>
      </c>
      <c r="F42" s="6">
        <v>297760</v>
      </c>
      <c r="G42" s="28">
        <f t="shared" si="0"/>
        <v>2243472.7200000002</v>
      </c>
      <c r="H42" s="30">
        <v>3363.2</v>
      </c>
      <c r="I42" s="30">
        <f t="shared" si="4"/>
        <v>294396.79999999999</v>
      </c>
      <c r="J42" s="28">
        <f t="shared" si="3"/>
        <v>2218132.6896000002</v>
      </c>
    </row>
    <row r="43" spans="1:13" x14ac:dyDescent="0.25">
      <c r="A43" s="41">
        <v>11</v>
      </c>
      <c r="B43" t="s">
        <v>53</v>
      </c>
      <c r="C43" t="s">
        <v>54</v>
      </c>
      <c r="D43" s="32">
        <v>0</v>
      </c>
      <c r="E43" s="32">
        <f t="shared" si="1"/>
        <v>0</v>
      </c>
      <c r="F43" s="6">
        <v>0</v>
      </c>
      <c r="G43" s="28">
        <f t="shared" si="0"/>
        <v>0</v>
      </c>
      <c r="H43" s="30">
        <v>0</v>
      </c>
      <c r="I43" s="30">
        <f t="shared" si="4"/>
        <v>0</v>
      </c>
      <c r="J43" s="28">
        <f t="shared" si="3"/>
        <v>0</v>
      </c>
    </row>
    <row r="44" spans="1:13" x14ac:dyDescent="0.25">
      <c r="A44" s="41">
        <v>11</v>
      </c>
      <c r="B44" t="s">
        <v>55</v>
      </c>
      <c r="C44" t="s">
        <v>56</v>
      </c>
      <c r="D44" s="32">
        <v>0</v>
      </c>
      <c r="E44" s="32">
        <f t="shared" si="1"/>
        <v>0</v>
      </c>
      <c r="F44" s="6">
        <v>0</v>
      </c>
      <c r="G44" s="28">
        <f t="shared" si="0"/>
        <v>0</v>
      </c>
      <c r="H44" s="30">
        <v>11142.34</v>
      </c>
      <c r="I44" s="30">
        <f t="shared" si="4"/>
        <v>-11142.34</v>
      </c>
      <c r="J44" s="28">
        <f t="shared" si="3"/>
        <v>-83951.960730000006</v>
      </c>
    </row>
    <row r="45" spans="1:13" x14ac:dyDescent="0.25">
      <c r="A45" s="41">
        <v>11</v>
      </c>
      <c r="B45" t="s">
        <v>57</v>
      </c>
      <c r="C45" t="s">
        <v>58</v>
      </c>
      <c r="D45" s="32">
        <v>0</v>
      </c>
      <c r="E45" s="32">
        <f t="shared" si="1"/>
        <v>0</v>
      </c>
      <c r="F45" s="6">
        <v>0</v>
      </c>
      <c r="G45" s="28">
        <f t="shared" si="0"/>
        <v>0</v>
      </c>
      <c r="H45" s="30">
        <v>96.93</v>
      </c>
      <c r="I45" s="30">
        <f t="shared" si="4"/>
        <v>-96.93</v>
      </c>
      <c r="J45" s="28">
        <f t="shared" si="3"/>
        <v>-730.31908500000009</v>
      </c>
    </row>
    <row r="46" spans="1:13" x14ac:dyDescent="0.25">
      <c r="A46" s="41">
        <v>11</v>
      </c>
      <c r="B46" s="12">
        <v>32372</v>
      </c>
      <c r="C46" t="s">
        <v>117</v>
      </c>
      <c r="D46" s="32">
        <v>3000</v>
      </c>
      <c r="E46" s="32">
        <f t="shared" si="1"/>
        <v>7000</v>
      </c>
      <c r="F46" s="6">
        <v>10000</v>
      </c>
      <c r="G46" s="28">
        <f t="shared" si="0"/>
        <v>75345</v>
      </c>
      <c r="H46" s="30">
        <v>122.21</v>
      </c>
      <c r="I46" s="30">
        <f t="shared" si="4"/>
        <v>9877.7900000000009</v>
      </c>
      <c r="J46" s="28">
        <f t="shared" si="3"/>
        <v>74424.208755000014</v>
      </c>
    </row>
    <row r="47" spans="1:13" x14ac:dyDescent="0.25">
      <c r="A47" s="41">
        <v>11</v>
      </c>
      <c r="B47" s="12">
        <v>32373</v>
      </c>
      <c r="C47" t="s">
        <v>118</v>
      </c>
      <c r="D47" s="32">
        <v>1000</v>
      </c>
      <c r="E47" s="32">
        <f t="shared" si="1"/>
        <v>10000</v>
      </c>
      <c r="F47" s="6">
        <v>11000</v>
      </c>
      <c r="G47" s="28">
        <f t="shared" si="0"/>
        <v>82879.5</v>
      </c>
      <c r="H47" s="30">
        <v>1953.07</v>
      </c>
      <c r="I47" s="30">
        <f t="shared" si="4"/>
        <v>9046.93</v>
      </c>
      <c r="J47" s="28">
        <f t="shared" si="3"/>
        <v>68164.094085000004</v>
      </c>
    </row>
    <row r="48" spans="1:13" x14ac:dyDescent="0.25">
      <c r="A48" s="41">
        <v>11</v>
      </c>
      <c r="B48" s="12">
        <v>32389</v>
      </c>
      <c r="C48" t="s">
        <v>100</v>
      </c>
      <c r="D48" s="32">
        <v>7200</v>
      </c>
      <c r="E48" s="32">
        <f t="shared" si="1"/>
        <v>1000</v>
      </c>
      <c r="F48" s="6">
        <v>8200</v>
      </c>
      <c r="G48" s="28">
        <f t="shared" si="0"/>
        <v>61782.9</v>
      </c>
      <c r="H48" s="30">
        <v>1255.6199999999999</v>
      </c>
      <c r="I48" s="30">
        <f t="shared" si="4"/>
        <v>6944.38</v>
      </c>
      <c r="J48" s="28">
        <f t="shared" si="3"/>
        <v>52322.431110000005</v>
      </c>
    </row>
    <row r="49" spans="1:10" x14ac:dyDescent="0.25">
      <c r="A49" s="41">
        <v>11</v>
      </c>
      <c r="B49" t="s">
        <v>59</v>
      </c>
      <c r="C49" t="s">
        <v>60</v>
      </c>
      <c r="D49" s="32">
        <v>1000</v>
      </c>
      <c r="E49" s="32">
        <f t="shared" si="1"/>
        <v>0</v>
      </c>
      <c r="F49" s="6">
        <v>1000</v>
      </c>
      <c r="G49" s="28">
        <f t="shared" si="0"/>
        <v>7534.5</v>
      </c>
      <c r="H49" s="30">
        <v>2127.14</v>
      </c>
      <c r="I49" s="30">
        <f t="shared" si="4"/>
        <v>-1127.1399999999999</v>
      </c>
      <c r="J49" s="28">
        <f t="shared" si="3"/>
        <v>-8492.4363299999986</v>
      </c>
    </row>
    <row r="50" spans="1:10" x14ac:dyDescent="0.25">
      <c r="A50" s="41">
        <v>11</v>
      </c>
      <c r="B50" t="s">
        <v>61</v>
      </c>
      <c r="C50" t="s">
        <v>62</v>
      </c>
      <c r="D50" s="32">
        <v>0</v>
      </c>
      <c r="E50" s="32">
        <f t="shared" si="1"/>
        <v>0</v>
      </c>
      <c r="F50" s="6">
        <v>0</v>
      </c>
      <c r="G50" s="28">
        <f t="shared" si="0"/>
        <v>0</v>
      </c>
      <c r="H50" s="30">
        <v>0</v>
      </c>
      <c r="I50" s="30">
        <f t="shared" si="4"/>
        <v>0</v>
      </c>
      <c r="J50" s="28">
        <f t="shared" si="3"/>
        <v>0</v>
      </c>
    </row>
    <row r="51" spans="1:10" x14ac:dyDescent="0.25">
      <c r="A51" s="41">
        <v>11</v>
      </c>
      <c r="B51" s="12">
        <v>32399</v>
      </c>
      <c r="C51" t="s">
        <v>119</v>
      </c>
      <c r="D51" s="32">
        <v>7000</v>
      </c>
      <c r="E51" s="32">
        <f t="shared" si="1"/>
        <v>0</v>
      </c>
      <c r="F51" s="6">
        <v>7000</v>
      </c>
      <c r="G51" s="28">
        <f t="shared" si="0"/>
        <v>52741.5</v>
      </c>
      <c r="H51" s="30">
        <v>4400</v>
      </c>
      <c r="I51" s="30">
        <f>F51-H51</f>
        <v>2600</v>
      </c>
      <c r="J51" s="28">
        <f t="shared" si="3"/>
        <v>19589.7</v>
      </c>
    </row>
    <row r="52" spans="1:10" ht="15.75" customHeight="1" x14ac:dyDescent="0.25">
      <c r="A52" s="41">
        <v>11</v>
      </c>
      <c r="B52" s="12">
        <v>32911</v>
      </c>
      <c r="C52" t="s">
        <v>120</v>
      </c>
      <c r="D52" s="32">
        <v>8000</v>
      </c>
      <c r="E52" s="32">
        <f t="shared" si="1"/>
        <v>0</v>
      </c>
      <c r="F52" s="6">
        <v>8000</v>
      </c>
      <c r="G52" s="28">
        <f t="shared" si="0"/>
        <v>60276</v>
      </c>
      <c r="H52" s="30">
        <v>2636.53</v>
      </c>
      <c r="I52" s="30">
        <f t="shared" si="4"/>
        <v>5363.4699999999993</v>
      </c>
      <c r="J52" s="28">
        <f t="shared" si="3"/>
        <v>40411.064715</v>
      </c>
    </row>
    <row r="53" spans="1:10" x14ac:dyDescent="0.25">
      <c r="A53" s="41">
        <v>11</v>
      </c>
      <c r="B53" t="s">
        <v>64</v>
      </c>
      <c r="C53" t="s">
        <v>65</v>
      </c>
      <c r="D53" s="32">
        <v>1500</v>
      </c>
      <c r="E53" s="32">
        <f t="shared" si="1"/>
        <v>0</v>
      </c>
      <c r="F53" s="6">
        <v>1500</v>
      </c>
      <c r="G53" s="28">
        <f t="shared" si="0"/>
        <v>11301.75</v>
      </c>
      <c r="H53" s="30">
        <v>542.9</v>
      </c>
      <c r="I53" s="30">
        <f t="shared" si="4"/>
        <v>957.1</v>
      </c>
      <c r="J53" s="28">
        <f t="shared" si="3"/>
        <v>7211.2699500000008</v>
      </c>
    </row>
    <row r="54" spans="1:10" x14ac:dyDescent="0.25">
      <c r="A54" s="41">
        <v>11</v>
      </c>
      <c r="B54" s="12">
        <v>32959</v>
      </c>
      <c r="C54" t="s">
        <v>121</v>
      </c>
      <c r="D54" s="32">
        <v>500</v>
      </c>
      <c r="E54" s="32">
        <f t="shared" si="1"/>
        <v>0</v>
      </c>
      <c r="F54" s="6">
        <v>500</v>
      </c>
      <c r="G54" s="28">
        <f t="shared" si="0"/>
        <v>3767.25</v>
      </c>
      <c r="H54" s="30">
        <v>236.09</v>
      </c>
      <c r="I54" s="30">
        <f t="shared" si="4"/>
        <v>263.90999999999997</v>
      </c>
      <c r="J54" s="28">
        <f t="shared" si="3"/>
        <v>1988.4298949999998</v>
      </c>
    </row>
    <row r="55" spans="1:10" x14ac:dyDescent="0.25">
      <c r="A55" s="41">
        <v>11</v>
      </c>
      <c r="B55" t="s">
        <v>66</v>
      </c>
      <c r="C55" t="s">
        <v>63</v>
      </c>
      <c r="D55" s="32">
        <v>0</v>
      </c>
      <c r="E55" s="32">
        <f t="shared" si="1"/>
        <v>0</v>
      </c>
      <c r="F55" s="6">
        <v>0</v>
      </c>
      <c r="G55" s="28">
        <f t="shared" si="0"/>
        <v>0</v>
      </c>
      <c r="H55" s="30">
        <v>1988.66</v>
      </c>
      <c r="I55" s="30">
        <f t="shared" si="4"/>
        <v>-1988.66</v>
      </c>
      <c r="J55" s="28">
        <f t="shared" si="3"/>
        <v>-14983.558770000001</v>
      </c>
    </row>
    <row r="56" spans="1:10" x14ac:dyDescent="0.25">
      <c r="A56" s="41">
        <v>11</v>
      </c>
      <c r="B56" t="s">
        <v>67</v>
      </c>
      <c r="C56" t="s">
        <v>68</v>
      </c>
      <c r="D56" s="32">
        <v>250</v>
      </c>
      <c r="E56" s="32">
        <f t="shared" si="1"/>
        <v>0</v>
      </c>
      <c r="F56" s="6">
        <v>250</v>
      </c>
      <c r="G56" s="28">
        <f t="shared" si="0"/>
        <v>1883.625</v>
      </c>
      <c r="H56" s="30">
        <v>860.2</v>
      </c>
      <c r="I56" s="30">
        <f t="shared" si="4"/>
        <v>-610.20000000000005</v>
      </c>
      <c r="J56" s="28">
        <f t="shared" si="3"/>
        <v>-4597.5519000000004</v>
      </c>
    </row>
    <row r="57" spans="1:10" x14ac:dyDescent="0.25">
      <c r="A57" s="12">
        <v>11</v>
      </c>
      <c r="B57" t="s">
        <v>83</v>
      </c>
      <c r="C57" t="s">
        <v>84</v>
      </c>
      <c r="D57" s="32">
        <v>2000</v>
      </c>
      <c r="E57" s="32">
        <f t="shared" si="1"/>
        <v>0</v>
      </c>
      <c r="F57" s="6">
        <v>2000</v>
      </c>
      <c r="G57" s="28">
        <f t="shared" ref="G57:G62" si="5">F57*7.5345</f>
        <v>15069</v>
      </c>
      <c r="H57" s="30">
        <v>0</v>
      </c>
      <c r="I57" s="30">
        <f t="shared" ref="I57:I61" si="6">F57-H57</f>
        <v>2000</v>
      </c>
      <c r="J57" s="28">
        <f t="shared" ref="J57:J61" si="7">I57*7.5345</f>
        <v>15069</v>
      </c>
    </row>
    <row r="58" spans="1:10" x14ac:dyDescent="0.25">
      <c r="A58" s="12">
        <v>11</v>
      </c>
      <c r="B58" s="12">
        <v>42212</v>
      </c>
      <c r="C58" t="s">
        <v>123</v>
      </c>
      <c r="D58" s="32">
        <v>35000</v>
      </c>
      <c r="E58" s="32">
        <f t="shared" si="1"/>
        <v>0</v>
      </c>
      <c r="F58" s="6">
        <v>35000</v>
      </c>
      <c r="G58" s="28">
        <f t="shared" si="5"/>
        <v>263707.5</v>
      </c>
      <c r="H58" s="30">
        <v>0</v>
      </c>
      <c r="I58" s="30">
        <f t="shared" si="6"/>
        <v>35000</v>
      </c>
      <c r="J58" s="28">
        <f t="shared" si="7"/>
        <v>263707.5</v>
      </c>
    </row>
    <row r="59" spans="1:10" x14ac:dyDescent="0.25">
      <c r="A59" s="12">
        <v>11</v>
      </c>
      <c r="B59" s="12">
        <v>42241</v>
      </c>
      <c r="C59" t="s">
        <v>122</v>
      </c>
      <c r="D59" s="32">
        <v>10000</v>
      </c>
      <c r="E59" s="32">
        <f t="shared" si="1"/>
        <v>0</v>
      </c>
      <c r="F59" s="6">
        <v>10000</v>
      </c>
      <c r="G59" s="28">
        <f t="shared" si="5"/>
        <v>75345</v>
      </c>
      <c r="H59" s="30">
        <v>0</v>
      </c>
      <c r="I59" s="30">
        <f t="shared" si="6"/>
        <v>10000</v>
      </c>
      <c r="J59" s="28">
        <f t="shared" si="7"/>
        <v>75345</v>
      </c>
    </row>
    <row r="60" spans="1:10" x14ac:dyDescent="0.25">
      <c r="A60" s="12">
        <v>11</v>
      </c>
      <c r="B60" t="s">
        <v>85</v>
      </c>
      <c r="C60" t="s">
        <v>86</v>
      </c>
      <c r="D60" s="32">
        <v>20000</v>
      </c>
      <c r="E60" s="32">
        <f t="shared" si="1"/>
        <v>0</v>
      </c>
      <c r="F60" s="6">
        <v>20000</v>
      </c>
      <c r="G60" s="28">
        <f t="shared" si="5"/>
        <v>150690</v>
      </c>
      <c r="H60" s="30">
        <v>0</v>
      </c>
      <c r="I60" s="30">
        <f t="shared" si="6"/>
        <v>20000</v>
      </c>
      <c r="J60" s="28">
        <f t="shared" si="7"/>
        <v>150690</v>
      </c>
    </row>
    <row r="61" spans="1:10" x14ac:dyDescent="0.25">
      <c r="A61" s="12">
        <v>11</v>
      </c>
      <c r="B61" s="12">
        <v>42273</v>
      </c>
      <c r="C61" t="s">
        <v>124</v>
      </c>
      <c r="D61" s="32">
        <v>5000</v>
      </c>
      <c r="E61" s="32">
        <f t="shared" si="1"/>
        <v>0</v>
      </c>
      <c r="F61" s="6">
        <v>5000</v>
      </c>
      <c r="G61" s="28">
        <f t="shared" si="5"/>
        <v>37672.5</v>
      </c>
      <c r="H61" s="30">
        <v>0</v>
      </c>
      <c r="I61" s="30">
        <f t="shared" si="6"/>
        <v>5000</v>
      </c>
      <c r="J61" s="28">
        <f t="shared" si="7"/>
        <v>37672.5</v>
      </c>
    </row>
    <row r="62" spans="1:10" x14ac:dyDescent="0.25">
      <c r="A62" s="12">
        <v>11</v>
      </c>
      <c r="B62" s="12">
        <v>42313</v>
      </c>
      <c r="C62" t="s">
        <v>125</v>
      </c>
      <c r="D62" s="32">
        <v>35000</v>
      </c>
      <c r="E62" s="32">
        <f t="shared" si="1"/>
        <v>0</v>
      </c>
      <c r="F62" s="6">
        <v>35000</v>
      </c>
      <c r="G62" s="28">
        <f t="shared" si="5"/>
        <v>263707.5</v>
      </c>
      <c r="H62" s="30"/>
      <c r="I62" s="30"/>
      <c r="J62" s="28"/>
    </row>
    <row r="63" spans="1:10" x14ac:dyDescent="0.25">
      <c r="A63" s="2"/>
      <c r="B63" s="2"/>
      <c r="C63" s="2"/>
      <c r="D63" s="2"/>
      <c r="E63" s="2"/>
      <c r="F63" s="2"/>
      <c r="G63" s="24"/>
    </row>
    <row r="65" spans="3:6" x14ac:dyDescent="0.25">
      <c r="C65" s="8" t="s">
        <v>95</v>
      </c>
      <c r="D65" s="10">
        <f>D5</f>
        <v>814929</v>
      </c>
      <c r="E65" s="10">
        <f>E5</f>
        <v>0</v>
      </c>
      <c r="F65" s="10">
        <f>F5</f>
        <v>814929</v>
      </c>
    </row>
    <row r="66" spans="3:6" x14ac:dyDescent="0.25">
      <c r="C66" s="8"/>
      <c r="D66" s="10"/>
      <c r="E66" s="10"/>
      <c r="F66" s="10"/>
    </row>
    <row r="67" spans="3:6" x14ac:dyDescent="0.25">
      <c r="C67" s="8"/>
      <c r="D67" s="10"/>
      <c r="E67" s="10"/>
      <c r="F67" s="10"/>
    </row>
    <row r="68" spans="3:6" x14ac:dyDescent="0.25">
      <c r="C68" s="8"/>
      <c r="D68" s="10"/>
      <c r="E68" s="10"/>
      <c r="F68" s="10"/>
    </row>
    <row r="69" spans="3:6" x14ac:dyDescent="0.25">
      <c r="C69" s="8"/>
      <c r="D69" s="10"/>
      <c r="E69" s="10"/>
      <c r="F69" s="10"/>
    </row>
    <row r="70" spans="3:6" x14ac:dyDescent="0.25">
      <c r="D70" s="10"/>
      <c r="E70" s="10"/>
      <c r="F70" s="10"/>
    </row>
    <row r="71" spans="3:6" x14ac:dyDescent="0.25">
      <c r="D71" s="10"/>
      <c r="E71" s="10"/>
      <c r="F71" s="10"/>
    </row>
  </sheetData>
  <pageMargins left="0.7" right="0.7" top="0.75" bottom="0.75" header="0.3" footer="0.3"/>
  <pageSetup paperSize="9" scale="62" fitToHeight="0" orientation="landscape" r:id="rId1"/>
  <colBreaks count="1" manualBreakCount="1">
    <brk id="8" max="1048575" man="1"/>
  </colBreaks>
  <ignoredErrors>
    <ignoredError sqref="E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5"/>
  <sheetViews>
    <sheetView workbookViewId="0">
      <selection activeCell="I21" sqref="I21"/>
    </sheetView>
  </sheetViews>
  <sheetFormatPr defaultRowHeight="15" x14ac:dyDescent="0.25"/>
  <cols>
    <col min="1" max="1" width="9" bestFit="1" customWidth="1" collapsed="1"/>
    <col min="2" max="2" width="12" bestFit="1" customWidth="1" collapsed="1"/>
    <col min="3" max="3" width="50.85546875" customWidth="1" collapsed="1"/>
    <col min="4" max="4" width="12.7109375" bestFit="1" customWidth="1" collapsed="1"/>
    <col min="5" max="5" width="15.140625" bestFit="1" customWidth="1" collapsed="1"/>
    <col min="6" max="6" width="11.7109375" bestFit="1" customWidth="1" collapsed="1"/>
    <col min="7" max="7" width="14.140625" customWidth="1"/>
  </cols>
  <sheetData>
    <row r="1" spans="1:7" x14ac:dyDescent="0.25">
      <c r="B1" s="1"/>
    </row>
    <row r="2" spans="1:7" x14ac:dyDescent="0.25">
      <c r="B2" s="1"/>
    </row>
    <row r="3" spans="1:7" x14ac:dyDescent="0.25">
      <c r="B3" s="1" t="s">
        <v>87</v>
      </c>
    </row>
    <row r="4" spans="1:7" x14ac:dyDescent="0.25">
      <c r="B4" s="1" t="s">
        <v>104</v>
      </c>
    </row>
    <row r="5" spans="1:7" x14ac:dyDescent="0.25">
      <c r="B5" s="1" t="s">
        <v>105</v>
      </c>
    </row>
    <row r="6" spans="1:7" x14ac:dyDescent="0.25">
      <c r="B6" s="1"/>
    </row>
    <row r="7" spans="1:7" x14ac:dyDescent="0.25">
      <c r="B7" s="1"/>
    </row>
    <row r="8" spans="1:7" x14ac:dyDescent="0.25">
      <c r="A8" s="3" t="s">
        <v>0</v>
      </c>
      <c r="B8" s="3" t="s">
        <v>1</v>
      </c>
      <c r="C8" s="3" t="s">
        <v>2</v>
      </c>
      <c r="D8" s="4" t="s">
        <v>3</v>
      </c>
      <c r="E8" s="4" t="s">
        <v>92</v>
      </c>
      <c r="F8" s="4" t="s">
        <v>93</v>
      </c>
    </row>
    <row r="9" spans="1:7" x14ac:dyDescent="0.25">
      <c r="C9" t="s">
        <v>106</v>
      </c>
      <c r="D9" s="6">
        <f>D10</f>
        <v>400000</v>
      </c>
      <c r="E9" s="6">
        <f>F9-D9</f>
        <v>0</v>
      </c>
      <c r="F9" s="6">
        <f>F10</f>
        <v>400000</v>
      </c>
      <c r="G9" s="25"/>
    </row>
    <row r="10" spans="1:7" s="5" customFormat="1" x14ac:dyDescent="0.25">
      <c r="B10" s="5">
        <v>18065</v>
      </c>
      <c r="C10" s="5" t="s">
        <v>107</v>
      </c>
      <c r="D10" s="7">
        <f>D11</f>
        <v>400000</v>
      </c>
      <c r="E10" s="7">
        <f>F10-D10</f>
        <v>0</v>
      </c>
      <c r="F10" s="7">
        <f>F11</f>
        <v>400000</v>
      </c>
      <c r="G10" s="25"/>
    </row>
    <row r="11" spans="1:7" s="5" customFormat="1" x14ac:dyDescent="0.25">
      <c r="B11" s="5">
        <v>18065031</v>
      </c>
      <c r="C11" s="5" t="s">
        <v>108</v>
      </c>
      <c r="D11" s="7">
        <f>D12</f>
        <v>400000</v>
      </c>
      <c r="E11" s="7">
        <f>F11-D11</f>
        <v>0</v>
      </c>
      <c r="F11" s="7">
        <f>F12</f>
        <v>400000</v>
      </c>
      <c r="G11" s="25"/>
    </row>
    <row r="12" spans="1:7" s="5" customFormat="1" x14ac:dyDescent="0.25">
      <c r="A12" s="5" t="s">
        <v>88</v>
      </c>
      <c r="C12" s="5" t="s">
        <v>89</v>
      </c>
      <c r="D12" s="32">
        <f>SUM(D13:D17)</f>
        <v>400000</v>
      </c>
      <c r="E12" s="32">
        <f>F12-D12</f>
        <v>0</v>
      </c>
      <c r="F12" s="32">
        <f>SUM(F13:F17)</f>
        <v>400000</v>
      </c>
      <c r="G12" s="25">
        <f t="shared" ref="G12:G25" si="0">F12*7.5345</f>
        <v>3013800</v>
      </c>
    </row>
    <row r="13" spans="1:7" x14ac:dyDescent="0.25">
      <c r="A13" t="s">
        <v>88</v>
      </c>
      <c r="B13">
        <v>32224</v>
      </c>
      <c r="C13" t="s">
        <v>91</v>
      </c>
      <c r="D13" s="6">
        <v>206500</v>
      </c>
      <c r="E13" s="32">
        <f t="shared" ref="E13:E17" si="1">F13-D13</f>
        <v>0</v>
      </c>
      <c r="F13" s="6">
        <v>206500</v>
      </c>
      <c r="G13" s="25">
        <f t="shared" si="0"/>
        <v>1555874.25</v>
      </c>
    </row>
    <row r="14" spans="1:7" x14ac:dyDescent="0.25">
      <c r="A14" s="12">
        <v>25</v>
      </c>
      <c r="B14" s="31">
        <v>32226</v>
      </c>
      <c r="C14" s="31" t="s">
        <v>127</v>
      </c>
      <c r="D14" s="6">
        <v>500</v>
      </c>
      <c r="E14" s="32">
        <f t="shared" si="1"/>
        <v>0</v>
      </c>
      <c r="F14" s="6">
        <v>500</v>
      </c>
      <c r="G14" s="25"/>
    </row>
    <row r="15" spans="1:7" x14ac:dyDescent="0.25">
      <c r="A15" t="s">
        <v>90</v>
      </c>
      <c r="B15">
        <v>32231</v>
      </c>
      <c r="C15" t="s">
        <v>21</v>
      </c>
      <c r="D15" s="6">
        <v>35000</v>
      </c>
      <c r="E15" s="32">
        <f t="shared" si="1"/>
        <v>0</v>
      </c>
      <c r="F15" s="6">
        <v>35000</v>
      </c>
      <c r="G15" s="25">
        <f t="shared" si="0"/>
        <v>263707.5</v>
      </c>
    </row>
    <row r="16" spans="1:7" x14ac:dyDescent="0.25">
      <c r="A16" t="s">
        <v>90</v>
      </c>
      <c r="B16">
        <v>32349</v>
      </c>
      <c r="C16" t="s">
        <v>52</v>
      </c>
      <c r="D16" s="6">
        <v>5760</v>
      </c>
      <c r="E16" s="32">
        <f t="shared" si="1"/>
        <v>0</v>
      </c>
      <c r="F16" s="6">
        <v>5760</v>
      </c>
      <c r="G16" s="25">
        <f t="shared" si="0"/>
        <v>43398.720000000001</v>
      </c>
    </row>
    <row r="17" spans="1:7" x14ac:dyDescent="0.25">
      <c r="A17" t="s">
        <v>90</v>
      </c>
      <c r="B17">
        <v>32352</v>
      </c>
      <c r="C17" t="s">
        <v>126</v>
      </c>
      <c r="D17" s="6">
        <v>152240</v>
      </c>
      <c r="E17" s="32">
        <f t="shared" si="1"/>
        <v>0</v>
      </c>
      <c r="F17" s="6">
        <v>152240</v>
      </c>
      <c r="G17" s="25">
        <f t="shared" si="0"/>
        <v>1147052.28</v>
      </c>
    </row>
    <row r="18" spans="1:7" x14ac:dyDescent="0.25">
      <c r="A18" s="2"/>
      <c r="B18" s="2"/>
      <c r="C18" s="2"/>
      <c r="D18" s="2"/>
      <c r="E18" s="2"/>
      <c r="F18" s="2"/>
      <c r="G18" s="25"/>
    </row>
    <row r="19" spans="1:7" x14ac:dyDescent="0.25">
      <c r="G19" s="25"/>
    </row>
    <row r="20" spans="1:7" x14ac:dyDescent="0.25">
      <c r="C20" s="8" t="s">
        <v>94</v>
      </c>
      <c r="D20" s="9">
        <f>D9</f>
        <v>400000</v>
      </c>
      <c r="E20" s="9">
        <f>E9</f>
        <v>0</v>
      </c>
      <c r="F20" s="9">
        <f>F9</f>
        <v>400000</v>
      </c>
      <c r="G20" s="25">
        <f t="shared" si="0"/>
        <v>3013800</v>
      </c>
    </row>
    <row r="21" spans="1:7" x14ac:dyDescent="0.25">
      <c r="C21" s="8"/>
      <c r="D21" s="9"/>
      <c r="E21" s="9"/>
      <c r="F21" s="9"/>
      <c r="G21" s="25">
        <f t="shared" si="0"/>
        <v>0</v>
      </c>
    </row>
    <row r="22" spans="1:7" x14ac:dyDescent="0.25">
      <c r="C22" s="8"/>
      <c r="D22" s="10"/>
      <c r="E22" s="10"/>
      <c r="F22" s="10"/>
      <c r="G22" s="25">
        <f t="shared" si="0"/>
        <v>0</v>
      </c>
    </row>
    <row r="23" spans="1:7" x14ac:dyDescent="0.25">
      <c r="C23" s="8"/>
      <c r="D23" s="9"/>
      <c r="E23" s="9"/>
      <c r="F23" s="9"/>
      <c r="G23" s="25">
        <f t="shared" si="0"/>
        <v>0</v>
      </c>
    </row>
    <row r="24" spans="1:7" x14ac:dyDescent="0.25">
      <c r="D24" s="9"/>
      <c r="E24" s="9"/>
      <c r="F24" s="9"/>
      <c r="G24" s="25">
        <f t="shared" si="0"/>
        <v>0</v>
      </c>
    </row>
    <row r="25" spans="1:7" x14ac:dyDescent="0.25">
      <c r="D25" s="10"/>
      <c r="E25" s="10"/>
      <c r="F25" s="10"/>
      <c r="G25" s="25">
        <f t="shared" si="0"/>
        <v>0</v>
      </c>
    </row>
  </sheetData>
  <pageMargins left="0.7" right="0.7" top="0.75" bottom="0.75" header="0.3" footer="0.3"/>
  <pageSetup paperSize="9" scale="88" fitToHeight="0" orientation="landscape" r:id="rId1"/>
  <ignoredErrors>
    <ignoredError sqref="E9:E1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F13"/>
  <sheetViews>
    <sheetView workbookViewId="0">
      <selection activeCell="F19" sqref="F19"/>
    </sheetView>
  </sheetViews>
  <sheetFormatPr defaultColWidth="9.140625" defaultRowHeight="15" x14ac:dyDescent="0.25"/>
  <cols>
    <col min="1" max="1" width="9" bestFit="1" customWidth="1" collapsed="1"/>
    <col min="2" max="2" width="6.85546875" bestFit="1" customWidth="1" collapsed="1"/>
    <col min="3" max="3" width="45.5703125" customWidth="1" collapsed="1"/>
    <col min="4" max="4" width="15.140625" style="17" customWidth="1"/>
    <col min="5" max="5" width="15.42578125" style="17" customWidth="1"/>
    <col min="6" max="6" width="16" style="17" customWidth="1"/>
  </cols>
  <sheetData>
    <row r="3" spans="1:6" x14ac:dyDescent="0.25">
      <c r="C3" s="42" t="s">
        <v>106</v>
      </c>
      <c r="D3"/>
    </row>
    <row r="6" spans="1:6" x14ac:dyDescent="0.25">
      <c r="A6" s="3" t="s">
        <v>0</v>
      </c>
      <c r="B6" s="3" t="s">
        <v>1</v>
      </c>
      <c r="C6" s="3" t="s">
        <v>2</v>
      </c>
      <c r="D6" s="18" t="s">
        <v>3</v>
      </c>
      <c r="E6" s="18" t="s">
        <v>92</v>
      </c>
      <c r="F6" s="18" t="s">
        <v>93</v>
      </c>
    </row>
    <row r="7" spans="1:6" s="5" customFormat="1" x14ac:dyDescent="0.25">
      <c r="A7" s="11"/>
      <c r="B7" s="11"/>
      <c r="C7" s="5" t="s">
        <v>89</v>
      </c>
      <c r="D7" s="19">
        <f>SUM(D8:D8)</f>
        <v>400000</v>
      </c>
      <c r="E7" s="19">
        <f>SUM(E8:E8)</f>
        <v>0</v>
      </c>
      <c r="F7" s="19">
        <f>SUM(F8:F8)</f>
        <v>400000</v>
      </c>
    </row>
    <row r="8" spans="1:6" x14ac:dyDescent="0.25">
      <c r="A8" t="s">
        <v>88</v>
      </c>
      <c r="B8" s="12">
        <v>66151</v>
      </c>
      <c r="C8" t="s">
        <v>96</v>
      </c>
      <c r="D8" s="17">
        <v>400000</v>
      </c>
      <c r="E8" s="17">
        <v>0</v>
      </c>
      <c r="F8" s="17">
        <v>400000</v>
      </c>
    </row>
    <row r="9" spans="1:6" x14ac:dyDescent="0.25">
      <c r="B9" s="12"/>
      <c r="C9" s="13"/>
      <c r="D9" s="20"/>
      <c r="E9" s="20"/>
      <c r="F9" s="20"/>
    </row>
    <row r="10" spans="1:6" x14ac:dyDescent="0.25">
      <c r="A10" s="14"/>
      <c r="B10" s="14"/>
      <c r="C10" s="14"/>
      <c r="D10" s="21"/>
      <c r="E10" s="21"/>
      <c r="F10" s="21"/>
    </row>
    <row r="12" spans="1:6" x14ac:dyDescent="0.25">
      <c r="C12" s="15" t="s">
        <v>97</v>
      </c>
      <c r="D12" s="22">
        <f>D7</f>
        <v>400000</v>
      </c>
      <c r="E12" s="22">
        <f>E7</f>
        <v>0</v>
      </c>
      <c r="F12" s="22">
        <f>F7</f>
        <v>400000</v>
      </c>
    </row>
    <row r="13" spans="1:6" ht="15.75" x14ac:dyDescent="0.25">
      <c r="C13" s="16"/>
    </row>
  </sheetData>
  <pageMargins left="0.7" right="0.7" top="0.75" bottom="0.75" header="0.3" footer="0.3"/>
  <pageSetup paperSize="9" scale="9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Prijedlog rebalansa</vt:lpstr>
      <vt:lpstr>PR</vt:lpstr>
      <vt:lpstr>VR</vt:lpstr>
      <vt:lpstr>VP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racunovodstvo@domragusa.hr</cp:lastModifiedBy>
  <cp:lastPrinted>2023-12-14T08:39:19Z</cp:lastPrinted>
  <dcterms:created xsi:type="dcterms:W3CDTF">2023-05-12T11:01:49Z</dcterms:created>
  <dcterms:modified xsi:type="dcterms:W3CDTF">2026-04-01T14:10:35Z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2.2.0</vt:lpwstr>
  </property>
</Properties>
</file>