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F5B0D1C6-0267-4293-A75D-1BD2391528FD}" xr6:coauthVersionLast="47" xr6:coauthVersionMax="47" xr10:uidLastSave="{00000000-0000-0000-0000-000000000000}"/>
  <workbookProtection workbookAlgorithmName="SHA-512" workbookHashValue="J4uULDOtJlORqvnbQv0apAs1u8bteJ/pxHMcf6xxQWTvIr1WpN7FNmJV0HuNAz73+obFn1E4UQPO/aOupvoKTg==" workbookSaltValue="7m6WwiW3eclT4UPBI7znQQ==" workbookSpinCount="100000" lockStructure="1"/>
  <bookViews>
    <workbookView xWindow="-120" yWindow="-120" windowWidth="29040" windowHeight="15720" tabRatio="852" activeTab="4" xr2:uid="{00000000-000D-0000-FFFF-FFFF00000000}"/>
  </bookViews>
  <sheets>
    <sheet name="Naslovnica" sheetId="7" r:id="rId1"/>
    <sheet name="Sažetak" sheetId="8" r:id="rId2"/>
    <sheet name="Račun prihoda i rashoda" sheetId="9" r:id="rId3"/>
    <sheet name="Rashodi prema funkcijskoj " sheetId="10" r:id="rId4"/>
    <sheet name="Račun financiranja" sheetId="11" r:id="rId5"/>
    <sheet name="Rashodi na petu" sheetId="1" r:id="rId6"/>
    <sheet name="Prihodi na petu" sheetId="5" r:id="rId7"/>
    <sheet name="POSEBNI DIO - rashodi" sheetId="2" r:id="rId8"/>
    <sheet name="POSEBNI DIO - prihodi" sheetId="6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1" l="1"/>
  <c r="H20" i="11"/>
  <c r="G20" i="11"/>
  <c r="H9" i="11"/>
  <c r="I9" i="11"/>
  <c r="G9" i="11"/>
  <c r="I10" i="9"/>
  <c r="H10" i="9"/>
  <c r="G10" i="9"/>
  <c r="I21" i="9"/>
  <c r="H21" i="9"/>
  <c r="G21" i="9"/>
  <c r="F8" i="2"/>
  <c r="E8" i="2"/>
  <c r="D8" i="2"/>
  <c r="D7" i="6"/>
  <c r="D8" i="6"/>
  <c r="E7" i="6"/>
  <c r="E9" i="6"/>
  <c r="F8" i="6"/>
  <c r="E13" i="6"/>
  <c r="E12" i="6" s="1"/>
  <c r="D13" i="6"/>
  <c r="D12" i="6" s="1"/>
  <c r="C14" i="6"/>
  <c r="F13" i="6"/>
  <c r="F12" i="6" s="1"/>
  <c r="C13" i="6"/>
  <c r="C12" i="6" s="1"/>
  <c r="E5" i="1"/>
  <c r="F5" i="1"/>
  <c r="D5" i="1"/>
  <c r="E87" i="1"/>
  <c r="F87" i="1"/>
  <c r="D87" i="1"/>
  <c r="D88" i="1" s="1"/>
  <c r="E89" i="1"/>
  <c r="F89" i="1"/>
  <c r="D89" i="1"/>
  <c r="D6" i="1"/>
  <c r="F94" i="1"/>
  <c r="E94" i="1"/>
  <c r="D94" i="1"/>
  <c r="C94" i="1"/>
  <c r="F16" i="2"/>
  <c r="E16" i="2"/>
  <c r="D16" i="2"/>
  <c r="C16" i="2"/>
  <c r="F5" i="5"/>
  <c r="D4" i="5"/>
  <c r="F11" i="8"/>
  <c r="F8" i="8"/>
  <c r="E21" i="9"/>
  <c r="E27" i="9"/>
  <c r="E26" i="9" s="1"/>
  <c r="E18" i="9" s="1"/>
  <c r="E11" i="9"/>
  <c r="E10" i="9" s="1"/>
  <c r="H23" i="11"/>
  <c r="I23" i="11"/>
  <c r="G23" i="11"/>
  <c r="F23" i="11"/>
  <c r="F20" i="11"/>
  <c r="I11" i="8"/>
  <c r="J11" i="8"/>
  <c r="H11" i="8"/>
  <c r="H8" i="8"/>
  <c r="I8" i="8"/>
  <c r="J8" i="8"/>
  <c r="G11" i="8"/>
  <c r="G8" i="8"/>
  <c r="H19" i="9"/>
  <c r="I19" i="9"/>
  <c r="H24" i="9"/>
  <c r="I24" i="9"/>
  <c r="H27" i="9"/>
  <c r="H26" i="9" s="1"/>
  <c r="I27" i="9"/>
  <c r="I26" i="9" s="1"/>
  <c r="I11" i="9"/>
  <c r="H11" i="9"/>
  <c r="G11" i="9"/>
  <c r="D3" i="5"/>
  <c r="F77" i="1"/>
  <c r="F76" i="1" s="1"/>
  <c r="E77" i="1"/>
  <c r="E76" i="1" s="1"/>
  <c r="D77" i="1"/>
  <c r="E85" i="1"/>
  <c r="F85" i="1"/>
  <c r="D85" i="1"/>
  <c r="D16" i="1"/>
  <c r="E16" i="1"/>
  <c r="F16" i="1"/>
  <c r="D8" i="1"/>
  <c r="I18" i="9" l="1"/>
  <c r="H18" i="9"/>
  <c r="F12" i="9" l="1"/>
  <c r="F11" i="9" s="1"/>
  <c r="F10" i="9" s="1"/>
  <c r="D10" i="6"/>
  <c r="D9" i="6" s="1"/>
  <c r="D6" i="6" s="1"/>
  <c r="E10" i="6"/>
  <c r="E8" i="6" s="1"/>
  <c r="F10" i="6"/>
  <c r="F9" i="6" s="1"/>
  <c r="F7" i="6" s="1"/>
  <c r="F6" i="6" s="1"/>
  <c r="C10" i="6"/>
  <c r="F10" i="11" s="1"/>
  <c r="F9" i="11" s="1"/>
  <c r="D11" i="2"/>
  <c r="G20" i="9" s="1"/>
  <c r="G19" i="9" s="1"/>
  <c r="E11" i="2"/>
  <c r="D2" i="5"/>
  <c r="C2" i="5"/>
  <c r="C3" i="5"/>
  <c r="C77" i="1"/>
  <c r="C76" i="1" s="1"/>
  <c r="C75" i="1" s="1"/>
  <c r="D72" i="1"/>
  <c r="D71" i="1" s="1"/>
  <c r="D13" i="2" s="1"/>
  <c r="G25" i="9" s="1"/>
  <c r="G24" i="9" s="1"/>
  <c r="E72" i="1"/>
  <c r="E71" i="1" s="1"/>
  <c r="E13" i="2" s="1"/>
  <c r="F72" i="1"/>
  <c r="F71" i="1" s="1"/>
  <c r="F13" i="2" s="1"/>
  <c r="C72" i="1"/>
  <c r="C64" i="1"/>
  <c r="C38" i="1"/>
  <c r="C25" i="1"/>
  <c r="C19" i="1"/>
  <c r="C16" i="1"/>
  <c r="C10" i="1"/>
  <c r="C85" i="1"/>
  <c r="D19" i="1"/>
  <c r="E19" i="1"/>
  <c r="F19" i="1"/>
  <c r="F10" i="1"/>
  <c r="E10" i="1"/>
  <c r="D10" i="1"/>
  <c r="D7" i="1" s="1"/>
  <c r="F8" i="1"/>
  <c r="E8" i="1"/>
  <c r="E7" i="1" s="1"/>
  <c r="C8" i="1"/>
  <c r="D25" i="1"/>
  <c r="E25" i="1"/>
  <c r="F25" i="1"/>
  <c r="F15" i="2"/>
  <c r="F14" i="2" s="1"/>
  <c r="E15" i="2"/>
  <c r="E14" i="2" s="1"/>
  <c r="D76" i="1"/>
  <c r="D15" i="2" s="1"/>
  <c r="E6" i="6" l="1"/>
  <c r="C18" i="1"/>
  <c r="C12" i="2" s="1"/>
  <c r="F22" i="9" s="1"/>
  <c r="F21" i="9" s="1"/>
  <c r="C15" i="2"/>
  <c r="C14" i="2" s="1"/>
  <c r="C7" i="1"/>
  <c r="F7" i="1"/>
  <c r="D14" i="2"/>
  <c r="G28" i="9"/>
  <c r="G27" i="9" s="1"/>
  <c r="G26" i="9" s="1"/>
  <c r="F28" i="9"/>
  <c r="F27" i="9" s="1"/>
  <c r="F26" i="9" s="1"/>
  <c r="C9" i="6"/>
  <c r="C8" i="6" s="1"/>
  <c r="C7" i="6" s="1"/>
  <c r="C6" i="6" s="1"/>
  <c r="E75" i="1"/>
  <c r="D75" i="1"/>
  <c r="F75" i="1"/>
  <c r="F11" i="2" l="1"/>
  <c r="C11" i="2"/>
  <c r="E64" i="1"/>
  <c r="F64" i="1"/>
  <c r="D64" i="1"/>
  <c r="F11" i="10"/>
  <c r="F10" i="10" s="1"/>
  <c r="E11" i="10"/>
  <c r="E10" i="10" s="1"/>
  <c r="D11" i="10"/>
  <c r="D10" i="10" s="1"/>
  <c r="C11" i="10"/>
  <c r="C10" i="10" s="1"/>
  <c r="B11" i="10"/>
  <c r="B10" i="10" s="1"/>
  <c r="J26" i="8"/>
  <c r="J27" i="8" s="1"/>
  <c r="I26" i="8"/>
  <c r="I27" i="8" s="1"/>
  <c r="H26" i="8"/>
  <c r="H27" i="8" s="1"/>
  <c r="J21" i="8"/>
  <c r="I21" i="8"/>
  <c r="H21" i="8"/>
  <c r="G21" i="8"/>
  <c r="F21" i="8"/>
  <c r="F20" i="9" l="1"/>
  <c r="F19" i="9" s="1"/>
  <c r="F30" i="8"/>
  <c r="D8" i="5" l="1"/>
  <c r="D7" i="5" s="1"/>
  <c r="D6" i="5" s="1"/>
  <c r="D5" i="5" s="1"/>
  <c r="E8" i="5"/>
  <c r="E7" i="5" s="1"/>
  <c r="E6" i="5" s="1"/>
  <c r="F8" i="5"/>
  <c r="F7" i="5" s="1"/>
  <c r="F6" i="5" s="1"/>
  <c r="C8" i="5"/>
  <c r="C7" i="5" s="1"/>
  <c r="E88" i="1"/>
  <c r="D38" i="1"/>
  <c r="D18" i="1" s="1"/>
  <c r="D4" i="1" s="1"/>
  <c r="D3" i="1" s="1"/>
  <c r="D2" i="1" s="1"/>
  <c r="E38" i="1"/>
  <c r="E18" i="1" s="1"/>
  <c r="E6" i="1" s="1"/>
  <c r="E4" i="1" s="1"/>
  <c r="E3" i="1" s="1"/>
  <c r="E2" i="1" s="1"/>
  <c r="F38" i="1"/>
  <c r="F18" i="1" s="1"/>
  <c r="F6" i="1" s="1"/>
  <c r="F4" i="1" s="1"/>
  <c r="F3" i="1" s="1"/>
  <c r="F2" i="1" s="1"/>
  <c r="F12" i="2" l="1"/>
  <c r="F10" i="2" s="1"/>
  <c r="F9" i="2" s="1"/>
  <c r="F7" i="2" s="1"/>
  <c r="F6" i="2" s="1"/>
  <c r="E12" i="2"/>
  <c r="E10" i="2" s="1"/>
  <c r="E9" i="2" s="1"/>
  <c r="E7" i="2" s="1"/>
  <c r="E6" i="2" s="1"/>
  <c r="D12" i="2"/>
  <c r="F4" i="5"/>
  <c r="F3" i="5" s="1"/>
  <c r="F2" i="5" s="1"/>
  <c r="D10" i="2" l="1"/>
  <c r="D9" i="2" s="1"/>
  <c r="D7" i="2" s="1"/>
  <c r="D6" i="2" s="1"/>
  <c r="G22" i="9"/>
  <c r="G18" i="9" s="1"/>
  <c r="F88" i="1"/>
  <c r="D13" i="5" l="1"/>
  <c r="D12" i="5" s="1"/>
  <c r="E13" i="5"/>
  <c r="E12" i="5" s="1"/>
  <c r="F13" i="5"/>
  <c r="F12" i="5" s="1"/>
  <c r="F11" i="5" l="1"/>
  <c r="F10" i="5" s="1"/>
  <c r="E11" i="5"/>
  <c r="E10" i="5" s="1"/>
  <c r="E5" i="5" s="1"/>
  <c r="E4" i="5" s="1"/>
  <c r="E3" i="5" s="1"/>
  <c r="E2" i="5" s="1"/>
  <c r="D11" i="5"/>
  <c r="D10" i="5" s="1"/>
  <c r="C6" i="5"/>
  <c r="C5" i="5" s="1"/>
  <c r="C4" i="5" l="1"/>
  <c r="C13" i="5"/>
  <c r="C12" i="5" s="1"/>
  <c r="C11" i="5" l="1"/>
  <c r="C10" i="5" s="1"/>
  <c r="C90" i="1" l="1"/>
  <c r="C89" i="1" s="1"/>
  <c r="C71" i="1"/>
  <c r="C13" i="2" l="1"/>
  <c r="C6" i="1"/>
  <c r="C5" i="1" s="1"/>
  <c r="H30" i="8"/>
  <c r="C88" i="1"/>
  <c r="C87" i="1"/>
  <c r="F25" i="9" l="1"/>
  <c r="F24" i="9" s="1"/>
  <c r="F18" i="9" s="1"/>
  <c r="C10" i="2"/>
  <c r="C9" i="2" s="1"/>
  <c r="C8" i="2" s="1"/>
  <c r="C7" i="2" s="1"/>
  <c r="C6" i="2" s="1"/>
  <c r="C4" i="1"/>
  <c r="C3" i="1" s="1"/>
  <c r="C2" i="1" s="1"/>
  <c r="J30" i="8" l="1"/>
  <c r="G30" i="8" l="1"/>
  <c r="I30" i="8" l="1"/>
</calcChain>
</file>

<file path=xl/sharedStrings.xml><?xml version="1.0" encoding="utf-8"?>
<sst xmlns="http://schemas.openxmlformats.org/spreadsheetml/2006/main" count="300" uniqueCount="171">
  <si>
    <t>RASHODI UKUPNO</t>
  </si>
  <si>
    <t>Rashodi poslovanja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</si>
  <si>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</si>
  <si>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</si>
  <si>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</si>
  <si>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</si>
  <si>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</si>
  <si>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</si>
  <si>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Financijski rashodi</t>
  </si>
  <si>
    <t>Šifra</t>
  </si>
  <si>
    <t>Naziv</t>
  </si>
  <si>
    <t>Dnevnice za službeni put u zemlji</t>
  </si>
  <si>
    <t>Naknade za smještaj na službenom putu u zemlji</t>
  </si>
  <si>
    <t>Naknade za prijevoz na službenom putu u zemlji</t>
  </si>
  <si>
    <t>Tečajevi i stručni ispiti</t>
  </si>
  <si>
    <t>Uredski materijal</t>
  </si>
  <si>
    <t>Literatura (publikacije, časopisi, glasila, knjige i ostalo)</t>
  </si>
  <si>
    <t>Materijal i sredstva za čišćenje i održavanje</t>
  </si>
  <si>
    <t>Materijal za higijenske potrebe i njegu</t>
  </si>
  <si>
    <t>Električna energija</t>
  </si>
  <si>
    <t>Plin</t>
  </si>
  <si>
    <t>Motorni benzin i dizel gorivo</t>
  </si>
  <si>
    <t>Ostali materijali za proizvodnju energije (ugljen,drva,teško ulje)</t>
  </si>
  <si>
    <t>Materijal i dijelovi za tek. i inv. održavanje građevinskih objekata</t>
  </si>
  <si>
    <t>Sitan inventar</t>
  </si>
  <si>
    <t>Službena, radna i zaštitna odjeća i obuća</t>
  </si>
  <si>
    <t>Usluge telefona, telefaksa</t>
  </si>
  <si>
    <t>Poštarina (pisma, tiskanice)</t>
  </si>
  <si>
    <t>Ostale usluge za komunikaciju i prijevoz</t>
  </si>
  <si>
    <t>Usluge tek. i inv. održavanja građevinskih objekata</t>
  </si>
  <si>
    <t>Usluge tek. i inv. održavanja postrojenja i opreme</t>
  </si>
  <si>
    <t>Elektronski mediji</t>
  </si>
  <si>
    <t>Opskrba vodom</t>
  </si>
  <si>
    <t>Iznošenje i odvoz smeća</t>
  </si>
  <si>
    <t>Deratizacija i dezinfekcija</t>
  </si>
  <si>
    <t>Dimnjačarske i ekološke usluge</t>
  </si>
  <si>
    <t>Ostale komunalne usluge</t>
  </si>
  <si>
    <t>Obvezni i preventivni zdravstveni pregledi zaposlenika</t>
  </si>
  <si>
    <t>Usluge odvjetnika i pravnog savjetovanja</t>
  </si>
  <si>
    <t>Ostale intelektualne usluge</t>
  </si>
  <si>
    <t>Usluge ažuriranja računalnih baza</t>
  </si>
  <si>
    <t>Ostale računalne usluge</t>
  </si>
  <si>
    <t>Grafičke i tiskarske usluge, usluge kopiranja, uvezivanja i slično</t>
  </si>
  <si>
    <t>Ostale nespomenute usluge</t>
  </si>
  <si>
    <t>Reprezentacija</t>
  </si>
  <si>
    <t>Tuzemne članarine</t>
  </si>
  <si>
    <t>Sudske pristojbe</t>
  </si>
  <si>
    <t>Javnobilježničke pristojbe</t>
  </si>
  <si>
    <t>Usluge banaka</t>
  </si>
  <si>
    <t>Rashodi za zaposlene</t>
  </si>
  <si>
    <t>Plaće</t>
  </si>
  <si>
    <t>Plaće za zaposlene</t>
  </si>
  <si>
    <t>Ostali rashodi za zaposlene</t>
  </si>
  <si>
    <t>Doprinosi za obvezno osiguranje u slučaju nezaposlenosti</t>
  </si>
  <si>
    <t>Izvor financiranja 11</t>
  </si>
  <si>
    <t>Izvor financiranja 25</t>
  </si>
  <si>
    <t>Opći prihodi i primici</t>
  </si>
  <si>
    <t>Vlastiti prihodi proračunskih korisnika</t>
  </si>
  <si>
    <t>Rashodi za nabavu nefinancijske imovine</t>
  </si>
  <si>
    <t>Rashodi za nabavu proizvedene dugotrajne imovine</t>
  </si>
  <si>
    <t>Postrojenja i oprema</t>
  </si>
  <si>
    <t>Računala i računalna oprema</t>
  </si>
  <si>
    <t>Izvor financiranja 55</t>
  </si>
  <si>
    <t>Ostala uredska oprema</t>
  </si>
  <si>
    <t>Donacije i ostali namjenski prihodi proračunskih korisnika</t>
  </si>
  <si>
    <t>Film i izrada fotografija</t>
  </si>
  <si>
    <t>PRIHODI UKUPNO</t>
  </si>
  <si>
    <t>Prihodi poslovanja</t>
  </si>
  <si>
    <t>Prihodi iz nadležnog proračuna i od HZZO-a temeljem ugovornih obveza</t>
  </si>
  <si>
    <t>Prihodi iz nadležnog proračuna za fin. red. djelatnosti pror. kor.</t>
  </si>
  <si>
    <t>Prihodi iz nadležnog proračuna za fin. rashoda poslovanja</t>
  </si>
  <si>
    <t>Prihodi od prodaje proizvoda i robe te pruženih usluga</t>
  </si>
  <si>
    <t>Prihodi od prodaje proizvoda i robe te pruženih usluga, prihodi od donacija te povrati po protestiranim jamstvima</t>
  </si>
  <si>
    <t>Prihodi od pruženih usluga</t>
  </si>
  <si>
    <t>GRAD DUBROVNIK</t>
  </si>
  <si>
    <t>FINANCIJSKI PLAN PRORAČUNSKOG KORISNIKA JEDINICE LOKALNE I PODRUČNE (REGIONALNE) SAMOUPRAVE 
ZA 2023. I PROJEKCIJA ZA 2024. I 2025. GODINU</t>
  </si>
  <si>
    <t>I. OPĆI DIO</t>
  </si>
  <si>
    <t>A) SAŽETAK RAČUNA PRIHODA I RASHODA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</si>
  <si>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</si>
  <si>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</si>
  <si>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</si>
  <si>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</si>
  <si>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</si>
  <si>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</si>
  <si>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</si>
  <si>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</si>
  <si>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</si>
  <si>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</si>
  <si>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</si>
  <si>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</si>
  <si>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</si>
  <si>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Razred</t>
  </si>
  <si>
    <t>Skupina</t>
  </si>
  <si>
    <t>Izvor</t>
  </si>
  <si>
    <t>Naziv rashoda</t>
  </si>
  <si>
    <t>Prihodi iz nadležnog proračuna za plaće te ostale rashode za zaposlene</t>
  </si>
  <si>
    <t xml:space="preserve">A. RAČUN PRIHODA I RASHODA </t>
  </si>
  <si>
    <t>RASHODI PREMA FUNKCIJSKOJ KLASIFIKACIJI</t>
  </si>
  <si>
    <t>BROJČANA OZNAKA I NAZIV</t>
  </si>
  <si>
    <t>UKUPNI RASHODI</t>
  </si>
  <si>
    <t>II. POSEBNI DIO</t>
  </si>
  <si>
    <t>Projekcija 
za 2026.</t>
  </si>
  <si>
    <t>Projekcija za 2026.                             EUR</t>
  </si>
  <si>
    <t>Uređaji</t>
  </si>
  <si>
    <t>URBROJ: 2117-1-126-03-23-2</t>
  </si>
  <si>
    <t>KLASA: 400-01/23-01/5</t>
  </si>
  <si>
    <t>Izvršenje 2023 (€)</t>
  </si>
  <si>
    <t xml:space="preserve"> Plan 2024 (€)</t>
  </si>
  <si>
    <t>Plan 2025.                       EUR</t>
  </si>
  <si>
    <t>Projekcija za 2027.                                                                                    EUR</t>
  </si>
  <si>
    <t>FINANCIJSKI PLAN PRORAČUNSKOG KORISNIKA JEDINICE LOKALNE I PODRUČNE (REGIONALNE) SAMOUPRAVE 
ZA 2025. I PROJEKCIJA ZA 2026. I 2027. GODINU</t>
  </si>
  <si>
    <t>Ostvarenje 2023. (€)</t>
  </si>
  <si>
    <t xml:space="preserve"> Plan 2024. (€)</t>
  </si>
  <si>
    <t xml:space="preserve"> Plan 2024. (EUR)</t>
  </si>
  <si>
    <t>Plan 2025.                            EUR</t>
  </si>
  <si>
    <t>Projekcija za 2026.                                                                                                        EUR</t>
  </si>
  <si>
    <t>Projekcija za 2027.                             EUR</t>
  </si>
  <si>
    <t>Izvršenje 2023.</t>
  </si>
  <si>
    <t>Plan 2024.</t>
  </si>
  <si>
    <t>Plan za 2025.</t>
  </si>
  <si>
    <t>Projekcija 
za 2027.</t>
  </si>
  <si>
    <t>Izvršenje 2023. (€)</t>
  </si>
  <si>
    <t>PROGRAM 18056</t>
  </si>
  <si>
    <t>SOCIJALNA SKRB</t>
  </si>
  <si>
    <t>Aktivnost 18065031</t>
  </si>
  <si>
    <t>SKRB O STARIJIM OSOSBAMA</t>
  </si>
  <si>
    <t>Nagrade</t>
  </si>
  <si>
    <t>Darovi</t>
  </si>
  <si>
    <t>Otpremnine</t>
  </si>
  <si>
    <t>Naknade za bolest, invalidnost i smrtni slučaj</t>
  </si>
  <si>
    <t>Regres za godišnji odmor</t>
  </si>
  <si>
    <t>Doprinosi za plaće</t>
  </si>
  <si>
    <t>Naknade za prijevoz na posao i s posla</t>
  </si>
  <si>
    <t>ostali materijal i sirovine</t>
  </si>
  <si>
    <t>Ostale usluge tekućegi investicijskog održavanja</t>
  </si>
  <si>
    <t>Najamnine za građevinske objekte</t>
  </si>
  <si>
    <t>Ostale zakupnine i najamnine</t>
  </si>
  <si>
    <t>ugovori o djelu</t>
  </si>
  <si>
    <t>Uređenje prostora</t>
  </si>
  <si>
    <t>usluge čišćenje, pranja i slično</t>
  </si>
  <si>
    <t>Naknade članovima UV</t>
  </si>
  <si>
    <t>Usluge platnog prometa</t>
  </si>
  <si>
    <t>Uredski namještaj</t>
  </si>
  <si>
    <t>Medicinska oprema</t>
  </si>
  <si>
    <t>Strojevi</t>
  </si>
  <si>
    <t xml:space="preserve">Oprema </t>
  </si>
  <si>
    <t>Kombi vozila</t>
  </si>
  <si>
    <t>Prijevozna sredstva</t>
  </si>
  <si>
    <t>Opći prihidi i primici</t>
  </si>
  <si>
    <t>Dom za starije osobe Ragusa</t>
  </si>
  <si>
    <t>Pionirska 4, 20000 Dubrovnik</t>
  </si>
  <si>
    <t>e-mail: racunovodstvo@domragusa.hr</t>
  </si>
  <si>
    <t xml:space="preserve">FINANCIJSKI PLAN DOMA ZA STARIJE OSOSBE RAGUSA, </t>
  </si>
  <si>
    <t xml:space="preserve"> ZA 2025. I PROJEKCIJA PLANA ZA 2026. I 2027. GODINU</t>
  </si>
  <si>
    <t>Ostvarenje 2023.(€)</t>
  </si>
  <si>
    <t>PRIHODI POSLOVANJA PREMA EKONOMSKOJ KLASIFIKACIJI</t>
  </si>
  <si>
    <t>RASHODI POSLOVANJA PREMA EKONOSMSKOJ KLASIFIKACIJI</t>
  </si>
  <si>
    <t>FINANCIJSKI PLAN PRORAČUNSKOG KORISNIKA JEDINICE LOKALNE I PODRUČNE (REGIONALNE) SAMOUPRAVE  ZA 2025. I PROJEKCIJA ZA 2026. I 2027.GODINU
ZA 2023. I PROJEKCIJA ZA 2024. I 2025. GODINU</t>
  </si>
  <si>
    <t>A. RAČUN PRIHODA I RASHODA</t>
  </si>
  <si>
    <t>PRIHODI POSLOVANJA PREMA IZVORIMA FINANCIRANJA</t>
  </si>
  <si>
    <t>RASHODI POSLOVANJA PREMA IZVORIMA FINANCIRANJA</t>
  </si>
  <si>
    <t xml:space="preserve">                                                                                                     FINANCIJSKI PLAN PRORAČUNSKOG KORISNIKA LOKALNE I PODRUČNE</t>
  </si>
  <si>
    <t xml:space="preserve">                                                                                                (REGIONALNE) SAMOUPRAVE ZA 2025. I PROJEKCIJA ZA 2026. I 2027.G.</t>
  </si>
  <si>
    <t>ZA 2025. I PROJEKCIJA ZA 2026. I 2027.GODINU</t>
  </si>
  <si>
    <t>ZA 2025 I PROJEKCIJA ZA 2026. I 2027.GODINU</t>
  </si>
  <si>
    <t>10 Socijalna zaštita</t>
  </si>
  <si>
    <t>109 Aktivnosti socijalne zaštite koje nisu drugdje svrstane</t>
  </si>
  <si>
    <t>Namirnice</t>
  </si>
  <si>
    <t>Lijekovi</t>
  </si>
  <si>
    <t>OIB: 79868851108</t>
  </si>
  <si>
    <t>U Dubrovniku 05.studenog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</si>
</sst>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/>
    <xf numFmtId="0" fontId="3" fillId="0" borderId="0" xfId="0" applyFont="1"/>
    <xf numFmtId="0" fontId="6" fillId="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center"/>
    </xf>
    <xf numFmtId="4" fontId="7" fillId="8" borderId="1" xfId="0" applyNumberFormat="1" applyFont="1" applyFill="1" applyBorder="1"/>
    <xf numFmtId="0" fontId="7" fillId="7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left"/>
    </xf>
    <xf numFmtId="4" fontId="7" fillId="7" borderId="1" xfId="0" applyNumberFormat="1" applyFont="1" applyFill="1" applyBorder="1"/>
    <xf numFmtId="0" fontId="7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left"/>
    </xf>
    <xf numFmtId="4" fontId="7" fillId="6" borderId="1" xfId="0" applyNumberFormat="1" applyFont="1" applyFill="1" applyBorder="1"/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4" fontId="7" fillId="4" borderId="1" xfId="0" applyNumberFormat="1" applyFont="1" applyFill="1" applyBorder="1"/>
    <xf numFmtId="0" fontId="7" fillId="9" borderId="1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left"/>
    </xf>
    <xf numFmtId="4" fontId="7" fillId="9" borderId="1" xfId="0" applyNumberFormat="1" applyFont="1" applyFill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4" fontId="6" fillId="4" borderId="1" xfId="0" applyNumberFormat="1" applyFont="1" applyFill="1" applyBorder="1"/>
    <xf numFmtId="0" fontId="7" fillId="4" borderId="1" xfId="0" applyFont="1" applyFill="1" applyBorder="1"/>
    <xf numFmtId="0" fontId="7" fillId="9" borderId="1" xfId="0" applyFont="1" applyFill="1" applyBorder="1"/>
    <xf numFmtId="0" fontId="6" fillId="0" borderId="1" xfId="0" applyFont="1" applyBorder="1"/>
    <xf numFmtId="4" fontId="6" fillId="2" borderId="1" xfId="0" applyNumberFormat="1" applyFont="1" applyFill="1" applyBorder="1"/>
    <xf numFmtId="0" fontId="6" fillId="0" borderId="2" xfId="0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4" fontId="10" fillId="2" borderId="1" xfId="0" applyNumberFormat="1" applyFont="1" applyFill="1" applyBorder="1"/>
    <xf numFmtId="0" fontId="10" fillId="2" borderId="1" xfId="0" applyFont="1" applyFill="1" applyBorder="1"/>
    <xf numFmtId="4" fontId="10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/>
    <xf numFmtId="4" fontId="3" fillId="0" borderId="0" xfId="0" applyNumberFormat="1" applyFont="1"/>
    <xf numFmtId="0" fontId="13" fillId="0" borderId="0" xfId="0" applyFont="1"/>
    <xf numFmtId="4" fontId="13" fillId="0" borderId="0" xfId="0" applyNumberFormat="1" applyFont="1"/>
    <xf numFmtId="4" fontId="14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/>
    <xf numFmtId="4" fontId="6" fillId="9" borderId="1" xfId="0" applyNumberFormat="1" applyFont="1" applyFill="1" applyBorder="1"/>
    <xf numFmtId="0" fontId="10" fillId="2" borderId="1" xfId="0" applyFont="1" applyFill="1" applyBorder="1" applyAlignment="1">
      <alignment horizontal="left" vertical="top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left"/>
    </xf>
    <xf numFmtId="4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2" fillId="0" borderId="0" xfId="0" applyFont="1"/>
    <xf numFmtId="0" fontId="10" fillId="2" borderId="1" xfId="0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right" vertical="center" wrapText="1"/>
    </xf>
    <xf numFmtId="0" fontId="11" fillId="11" borderId="1" xfId="0" applyFont="1" applyFill="1" applyBorder="1"/>
    <xf numFmtId="0" fontId="11" fillId="11" borderId="1" xfId="0" applyFont="1" applyFill="1" applyBorder="1" applyAlignment="1">
      <alignment horizontal="left"/>
    </xf>
    <xf numFmtId="4" fontId="11" fillId="11" borderId="1" xfId="0" applyNumberFormat="1" applyFont="1" applyFill="1" applyBorder="1" applyAlignment="1">
      <alignment horizontal="right"/>
    </xf>
    <xf numFmtId="4" fontId="11" fillId="11" borderId="1" xfId="0" applyNumberFormat="1" applyFont="1" applyFill="1" applyBorder="1"/>
    <xf numFmtId="4" fontId="10" fillId="1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/>
    <xf numFmtId="0" fontId="10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2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8" fillId="0" borderId="4" xfId="0" quotePrefix="1" applyFont="1" applyBorder="1" applyAlignment="1">
      <alignment horizontal="left" wrapText="1"/>
    </xf>
    <xf numFmtId="0" fontId="28" fillId="0" borderId="5" xfId="0" quotePrefix="1" applyFont="1" applyBorder="1" applyAlignment="1">
      <alignment horizontal="left" wrapText="1"/>
    </xf>
    <xf numFmtId="0" fontId="28" fillId="0" borderId="5" xfId="0" quotePrefix="1" applyFont="1" applyBorder="1" applyAlignment="1">
      <alignment horizontal="center" wrapText="1"/>
    </xf>
    <xf numFmtId="0" fontId="28" fillId="0" borderId="5" xfId="0" quotePrefix="1" applyFont="1" applyBorder="1" applyAlignment="1">
      <alignment horizontal="left"/>
    </xf>
    <xf numFmtId="0" fontId="29" fillId="12" borderId="1" xfId="0" applyFont="1" applyFill="1" applyBorder="1" applyAlignment="1">
      <alignment horizontal="center" vertical="center" wrapText="1"/>
    </xf>
    <xf numFmtId="3" fontId="28" fillId="13" borderId="1" xfId="0" applyNumberFormat="1" applyFont="1" applyFill="1" applyBorder="1" applyAlignment="1">
      <alignment horizontal="right"/>
    </xf>
    <xf numFmtId="0" fontId="30" fillId="13" borderId="4" xfId="0" applyFont="1" applyFill="1" applyBorder="1" applyAlignment="1">
      <alignment horizontal="left" vertical="center"/>
    </xf>
    <xf numFmtId="0" fontId="31" fillId="13" borderId="5" xfId="0" applyFont="1" applyFill="1" applyBorder="1" applyAlignment="1">
      <alignment vertical="center"/>
    </xf>
    <xf numFmtId="4" fontId="28" fillId="0" borderId="1" xfId="0" applyNumberFormat="1" applyFont="1" applyBorder="1" applyAlignment="1">
      <alignment horizontal="right"/>
    </xf>
    <xf numFmtId="3" fontId="28" fillId="0" borderId="1" xfId="0" applyNumberFormat="1" applyFont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5" fillId="0" borderId="0" xfId="0" applyFont="1"/>
    <xf numFmtId="0" fontId="23" fillId="0" borderId="0" xfId="0" quotePrefix="1" applyFont="1" applyAlignment="1">
      <alignment horizontal="center" vertical="center" wrapText="1"/>
    </xf>
    <xf numFmtId="4" fontId="28" fillId="14" borderId="1" xfId="0" quotePrefix="1" applyNumberFormat="1" applyFont="1" applyFill="1" applyBorder="1" applyAlignment="1">
      <alignment horizontal="right"/>
    </xf>
    <xf numFmtId="3" fontId="28" fillId="14" borderId="1" xfId="0" quotePrefix="1" applyNumberFormat="1" applyFont="1" applyFill="1" applyBorder="1" applyAlignment="1">
      <alignment horizontal="right"/>
    </xf>
    <xf numFmtId="4" fontId="28" fillId="13" borderId="1" xfId="0" quotePrefix="1" applyNumberFormat="1" applyFont="1" applyFill="1" applyBorder="1" applyAlignment="1">
      <alignment horizontal="right"/>
    </xf>
    <xf numFmtId="3" fontId="28" fillId="13" borderId="1" xfId="0" quotePrefix="1" applyNumberFormat="1" applyFont="1" applyFill="1" applyBorder="1" applyAlignment="1">
      <alignment horizontal="right"/>
    </xf>
    <xf numFmtId="0" fontId="32" fillId="0" borderId="0" xfId="0" quotePrefix="1" applyFont="1" applyAlignment="1">
      <alignment horizontal="left" wrapText="1"/>
    </xf>
    <xf numFmtId="0" fontId="33" fillId="0" borderId="0" xfId="0" applyFont="1" applyAlignment="1">
      <alignment wrapText="1"/>
    </xf>
    <xf numFmtId="3" fontId="22" fillId="0" borderId="0" xfId="0" applyNumberFormat="1" applyFont="1" applyAlignment="1">
      <alignment horizontal="right"/>
    </xf>
    <xf numFmtId="0" fontId="29" fillId="12" borderId="6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left" vertical="center" wrapText="1"/>
    </xf>
    <xf numFmtId="4" fontId="29" fillId="15" borderId="1" xfId="0" applyNumberFormat="1" applyFont="1" applyFill="1" applyBorder="1" applyAlignment="1">
      <alignment horizontal="right"/>
    </xf>
    <xf numFmtId="0" fontId="36" fillId="16" borderId="1" xfId="0" applyFont="1" applyFill="1" applyBorder="1" applyAlignment="1">
      <alignment horizontal="left" vertical="center" wrapText="1"/>
    </xf>
    <xf numFmtId="4" fontId="29" fillId="16" borderId="1" xfId="0" applyNumberFormat="1" applyFont="1" applyFill="1" applyBorder="1" applyAlignment="1">
      <alignment horizontal="right"/>
    </xf>
    <xf numFmtId="0" fontId="37" fillId="17" borderId="1" xfId="0" quotePrefix="1" applyFont="1" applyFill="1" applyBorder="1" applyAlignment="1">
      <alignment horizontal="left" vertical="center"/>
    </xf>
    <xf numFmtId="0" fontId="38" fillId="17" borderId="1" xfId="0" quotePrefix="1" applyFont="1" applyFill="1" applyBorder="1" applyAlignment="1">
      <alignment horizontal="left" vertical="center"/>
    </xf>
    <xf numFmtId="0" fontId="37" fillId="16" borderId="1" xfId="0" quotePrefix="1" applyFont="1" applyFill="1" applyBorder="1" applyAlignment="1">
      <alignment horizontal="left" vertical="center"/>
    </xf>
    <xf numFmtId="0" fontId="36" fillId="16" borderId="1" xfId="0" quotePrefix="1" applyFont="1" applyFill="1" applyBorder="1" applyAlignment="1">
      <alignment horizontal="left" vertical="center"/>
    </xf>
    <xf numFmtId="0" fontId="39" fillId="16" borderId="1" xfId="0" quotePrefix="1" applyFont="1" applyFill="1" applyBorder="1" applyAlignment="1">
      <alignment horizontal="left" vertical="center"/>
    </xf>
    <xf numFmtId="0" fontId="36" fillId="16" borderId="1" xfId="0" quotePrefix="1" applyFont="1" applyFill="1" applyBorder="1" applyAlignment="1">
      <alignment horizontal="left" vertical="center" wrapText="1"/>
    </xf>
    <xf numFmtId="0" fontId="36" fillId="15" borderId="1" xfId="0" applyFont="1" applyFill="1" applyBorder="1" applyAlignment="1">
      <alignment horizontal="left" vertical="center"/>
    </xf>
    <xf numFmtId="0" fontId="36" fillId="15" borderId="1" xfId="0" applyFont="1" applyFill="1" applyBorder="1" applyAlignment="1">
      <alignment vertical="center" wrapText="1"/>
    </xf>
    <xf numFmtId="0" fontId="37" fillId="16" borderId="1" xfId="0" applyFont="1" applyFill="1" applyBorder="1" applyAlignment="1">
      <alignment horizontal="left" vertical="center" wrapText="1"/>
    </xf>
    <xf numFmtId="0" fontId="36" fillId="16" borderId="1" xfId="0" applyFont="1" applyFill="1" applyBorder="1" applyAlignment="1">
      <alignment vertical="center" wrapText="1"/>
    </xf>
    <xf numFmtId="0" fontId="37" fillId="17" borderId="1" xfId="0" applyFont="1" applyFill="1" applyBorder="1" applyAlignment="1">
      <alignment horizontal="left" vertical="center" wrapText="1"/>
    </xf>
    <xf numFmtId="0" fontId="29" fillId="12" borderId="1" xfId="0" applyFont="1" applyFill="1" applyBorder="1" applyAlignment="1">
      <alignment horizontal="center" vertical="center"/>
    </xf>
    <xf numFmtId="0" fontId="40" fillId="1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4" fontId="41" fillId="2" borderId="1" xfId="0" applyNumberFormat="1" applyFont="1" applyFill="1" applyBorder="1" applyAlignment="1">
      <alignment horizontal="right"/>
    </xf>
    <xf numFmtId="0" fontId="42" fillId="2" borderId="1" xfId="0" quotePrefix="1" applyFont="1" applyFill="1" applyBorder="1" applyAlignment="1">
      <alignment horizontal="left" vertical="center" wrapText="1"/>
    </xf>
    <xf numFmtId="4" fontId="43" fillId="2" borderId="1" xfId="0" applyNumberFormat="1" applyFont="1" applyFill="1" applyBorder="1" applyAlignment="1">
      <alignment horizontal="right"/>
    </xf>
    <xf numFmtId="4" fontId="44" fillId="0" borderId="1" xfId="0" applyNumberFormat="1" applyFont="1" applyBorder="1" applyAlignment="1">
      <alignment horizontal="right" vertical="center" wrapText="1"/>
    </xf>
    <xf numFmtId="0" fontId="28" fillId="14" borderId="1" xfId="0" applyFont="1" applyFill="1" applyBorder="1" applyAlignment="1">
      <alignment horizontal="center" vertical="center" wrapText="1"/>
    </xf>
    <xf numFmtId="0" fontId="28" fillId="1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45" fillId="0" borderId="0" xfId="0" applyFont="1"/>
    <xf numFmtId="164" fontId="28" fillId="13" borderId="1" xfId="0" applyNumberFormat="1" applyFont="1" applyFill="1" applyBorder="1" applyAlignment="1">
      <alignment horizontal="right"/>
    </xf>
    <xf numFmtId="164" fontId="28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/>
    </xf>
    <xf numFmtId="0" fontId="9" fillId="9" borderId="1" xfId="0" applyFont="1" applyFill="1" applyBorder="1" applyAlignment="1">
      <alignment horizontal="right"/>
    </xf>
    <xf numFmtId="0" fontId="9" fillId="9" borderId="1" xfId="0" applyFont="1" applyFill="1" applyBorder="1"/>
    <xf numFmtId="4" fontId="9" fillId="9" borderId="1" xfId="0" applyNumberFormat="1" applyFont="1" applyFill="1" applyBorder="1"/>
    <xf numFmtId="4" fontId="5" fillId="2" borderId="1" xfId="0" applyNumberFormat="1" applyFont="1" applyFill="1" applyBorder="1"/>
    <xf numFmtId="0" fontId="9" fillId="10" borderId="1" xfId="0" applyFont="1" applyFill="1" applyBorder="1" applyAlignment="1">
      <alignment horizontal="right"/>
    </xf>
    <xf numFmtId="0" fontId="9" fillId="10" borderId="1" xfId="0" applyFont="1" applyFill="1" applyBorder="1"/>
    <xf numFmtId="4" fontId="9" fillId="10" borderId="1" xfId="0" applyNumberFormat="1" applyFont="1" applyFill="1" applyBorder="1"/>
    <xf numFmtId="0" fontId="9" fillId="10" borderId="1" xfId="0" applyFont="1" applyFill="1" applyBorder="1" applyAlignment="1">
      <alignment horizontal="left"/>
    </xf>
    <xf numFmtId="4" fontId="7" fillId="3" borderId="1" xfId="0" applyNumberFormat="1" applyFont="1" applyFill="1" applyBorder="1"/>
    <xf numFmtId="4" fontId="10" fillId="6" borderId="1" xfId="0" applyNumberFormat="1" applyFont="1" applyFill="1" applyBorder="1"/>
    <xf numFmtId="4" fontId="10" fillId="6" borderId="1" xfId="0" applyNumberFormat="1" applyFont="1" applyFill="1" applyBorder="1" applyAlignment="1">
      <alignment horizontal="right"/>
    </xf>
    <xf numFmtId="4" fontId="9" fillId="10" borderId="1" xfId="0" applyNumberFormat="1" applyFont="1" applyFill="1" applyBorder="1" applyAlignment="1">
      <alignment horizontal="right"/>
    </xf>
    <xf numFmtId="0" fontId="47" fillId="0" borderId="0" xfId="0" applyFont="1" applyAlignment="1">
      <alignment vertical="center"/>
    </xf>
    <xf numFmtId="0" fontId="48" fillId="0" borderId="0" xfId="0" applyFont="1"/>
    <xf numFmtId="0" fontId="46" fillId="0" borderId="0" xfId="0" applyFont="1"/>
    <xf numFmtId="0" fontId="7" fillId="18" borderId="1" xfId="0" applyFont="1" applyFill="1" applyBorder="1" applyAlignment="1">
      <alignment horizontal="right"/>
    </xf>
    <xf numFmtId="0" fontId="7" fillId="18" borderId="1" xfId="0" applyFont="1" applyFill="1" applyBorder="1"/>
    <xf numFmtId="4" fontId="8" fillId="18" borderId="1" xfId="0" applyNumberFormat="1" applyFont="1" applyFill="1" applyBorder="1"/>
    <xf numFmtId="4" fontId="7" fillId="18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 wrapText="1"/>
    </xf>
    <xf numFmtId="4" fontId="44" fillId="17" borderId="1" xfId="0" applyNumberFormat="1" applyFont="1" applyFill="1" applyBorder="1" applyAlignment="1">
      <alignment horizontal="right"/>
    </xf>
    <xf numFmtId="4" fontId="25" fillId="2" borderId="1" xfId="0" applyNumberFormat="1" applyFont="1" applyFill="1" applyBorder="1" applyAlignment="1">
      <alignment horizontal="right"/>
    </xf>
    <xf numFmtId="0" fontId="28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right" wrapText="1"/>
    </xf>
    <xf numFmtId="4" fontId="28" fillId="2" borderId="1" xfId="0" applyNumberFormat="1" applyFont="1" applyFill="1" applyBorder="1" applyAlignment="1">
      <alignment horizontal="right" vertical="center" wrapText="1"/>
    </xf>
    <xf numFmtId="4" fontId="28" fillId="2" borderId="1" xfId="0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31" fillId="2" borderId="1" xfId="0" quotePrefix="1" applyFont="1" applyFill="1" applyBorder="1" applyAlignment="1">
      <alignment horizontal="left" vertical="center" wrapText="1"/>
    </xf>
    <xf numFmtId="4" fontId="25" fillId="2" borderId="6" xfId="0" applyNumberFormat="1" applyFont="1" applyFill="1" applyBorder="1" applyAlignment="1">
      <alignment horizontal="right"/>
    </xf>
    <xf numFmtId="4" fontId="28" fillId="2" borderId="6" xfId="0" applyNumberFormat="1" applyFont="1" applyFill="1" applyBorder="1" applyAlignment="1">
      <alignment horizontal="right"/>
    </xf>
    <xf numFmtId="4" fontId="28" fillId="2" borderId="6" xfId="0" applyNumberFormat="1" applyFont="1" applyFill="1" applyBorder="1" applyAlignment="1">
      <alignment horizontal="right" vertical="center" wrapText="1"/>
    </xf>
    <xf numFmtId="4" fontId="28" fillId="2" borderId="6" xfId="0" applyNumberFormat="1" applyFont="1" applyFill="1" applyBorder="1"/>
    <xf numFmtId="0" fontId="0" fillId="0" borderId="1" xfId="0" applyBorder="1"/>
    <xf numFmtId="0" fontId="6" fillId="0" borderId="0" xfId="0" applyFont="1"/>
    <xf numFmtId="0" fontId="37" fillId="17" borderId="1" xfId="0" quotePrefix="1" applyFont="1" applyFill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0" fontId="51" fillId="0" borderId="0" xfId="0" applyFont="1"/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0" fillId="13" borderId="4" xfId="0" quotePrefix="1" applyFont="1" applyFill="1" applyBorder="1" applyAlignment="1">
      <alignment horizontal="left" vertical="center" wrapText="1"/>
    </xf>
    <xf numFmtId="0" fontId="31" fillId="13" borderId="5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8" fillId="14" borderId="4" xfId="0" applyFont="1" applyFill="1" applyBorder="1" applyAlignment="1">
      <alignment horizontal="left" vertical="center" wrapText="1"/>
    </xf>
    <xf numFmtId="0" fontId="28" fillId="14" borderId="5" xfId="0" applyFont="1" applyFill="1" applyBorder="1" applyAlignment="1">
      <alignment horizontal="left" vertical="center" wrapText="1"/>
    </xf>
    <xf numFmtId="0" fontId="28" fillId="14" borderId="6" xfId="0" applyFont="1" applyFill="1" applyBorder="1" applyAlignment="1">
      <alignment horizontal="left" vertical="center" wrapText="1"/>
    </xf>
    <xf numFmtId="0" fontId="28" fillId="13" borderId="4" xfId="0" applyFont="1" applyFill="1" applyBorder="1" applyAlignment="1">
      <alignment horizontal="left" vertical="center" wrapText="1"/>
    </xf>
    <xf numFmtId="0" fontId="28" fillId="13" borderId="5" xfId="0" applyFont="1" applyFill="1" applyBorder="1" applyAlignment="1">
      <alignment horizontal="left" vertical="center" wrapText="1"/>
    </xf>
    <xf numFmtId="0" fontId="28" fillId="13" borderId="6" xfId="0" applyFont="1" applyFill="1" applyBorder="1" applyAlignment="1">
      <alignment horizontal="left" vertical="center" wrapText="1"/>
    </xf>
    <xf numFmtId="0" fontId="30" fillId="0" borderId="4" xfId="0" quotePrefix="1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30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30" fillId="13" borderId="4" xfId="0" applyFont="1" applyFill="1" applyBorder="1" applyAlignment="1">
      <alignment horizontal="left" vertical="center" wrapText="1"/>
    </xf>
    <xf numFmtId="0" fontId="31" fillId="13" borderId="5" xfId="0" applyFont="1" applyFill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0" fillId="0" borderId="4" xfId="0" quotePrefix="1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49" fillId="0" borderId="0" xfId="0" applyFont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CDAB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cunovodstvo2\RACUNOVODSTVO\RACUNOVODSTVO\NOVO%20PRORA&#268;UN\PRORA&#268;UN%202023.-20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SAŽETAK"/>
      <sheetName val=" Račun prihoda i rashoda"/>
      <sheetName val="Rashodi prema funkcijskoj kl"/>
      <sheetName val="Račun financiranja"/>
      <sheetName val="POSEBNI DIO"/>
    </sheetNames>
    <sheetDataSet>
      <sheetData sheetId="0" refreshError="1"/>
      <sheetData sheetId="1" refreshError="1"/>
      <sheetData sheetId="2" refreshError="1">
        <row r="10">
          <cell r="E10">
            <v>13344303.120000001</v>
          </cell>
        </row>
        <row r="26">
          <cell r="H26">
            <v>0</v>
          </cell>
          <cell r="J26">
            <v>0</v>
          </cell>
          <cell r="L26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okosica.skole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workbookViewId="0">
      <selection activeCell="A6" sqref="A6:D7"/>
    </sheetView>
  </sheetViews>
  <sheetFormatPr defaultRowHeight="15" x14ac:dyDescent="0.25"/>
  <sheetData>
    <row r="1" spans="1:26" ht="18.75" x14ac:dyDescent="0.25">
      <c r="A1" s="76" t="s">
        <v>74</v>
      </c>
    </row>
    <row r="2" spans="1:26" ht="18.75" x14ac:dyDescent="0.25">
      <c r="A2" s="76" t="s">
        <v>149</v>
      </c>
    </row>
    <row r="3" spans="1:26" ht="18.75" x14ac:dyDescent="0.25">
      <c r="A3" s="76" t="s">
        <v>150</v>
      </c>
    </row>
    <row r="4" spans="1:26" ht="18.75" x14ac:dyDescent="0.25">
      <c r="A4" s="77" t="s">
        <v>151</v>
      </c>
    </row>
    <row r="5" spans="1:26" ht="18.75" x14ac:dyDescent="0.25">
      <c r="A5" s="183" t="s">
        <v>169</v>
      </c>
      <c r="B5" s="139"/>
      <c r="C5" s="139"/>
      <c r="D5" s="158"/>
      <c r="E5" s="158"/>
    </row>
    <row r="6" spans="1:26" ht="18.75" x14ac:dyDescent="0.25">
      <c r="A6" s="157" t="s">
        <v>105</v>
      </c>
      <c r="B6" s="159"/>
      <c r="C6" s="159"/>
      <c r="D6" s="159"/>
      <c r="E6" s="159"/>
      <c r="F6" s="139"/>
    </row>
    <row r="7" spans="1:26" ht="18.75" x14ac:dyDescent="0.25">
      <c r="A7" s="157" t="s">
        <v>104</v>
      </c>
      <c r="B7" s="159"/>
      <c r="C7" s="159"/>
      <c r="D7" s="159"/>
      <c r="E7" s="159"/>
      <c r="F7" s="139"/>
    </row>
    <row r="8" spans="1:26" ht="18.75" x14ac:dyDescent="0.25">
      <c r="A8" s="183" t="s">
        <v>170</v>
      </c>
      <c r="B8" s="184"/>
      <c r="C8" s="184"/>
      <c r="D8" s="184"/>
      <c r="E8" s="184"/>
      <c r="F8" s="139"/>
    </row>
    <row r="9" spans="1:26" x14ac:dyDescent="0.25">
      <c r="A9" s="139"/>
      <c r="B9" s="139"/>
      <c r="C9" s="139"/>
      <c r="D9" s="139"/>
      <c r="E9" s="139"/>
      <c r="F9" s="139"/>
    </row>
    <row r="12" spans="1:26" ht="20.25" x14ac:dyDescent="0.3">
      <c r="D12" s="78" t="s">
        <v>152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  <c r="R12" s="79"/>
      <c r="S12" s="79"/>
      <c r="T12" s="79"/>
      <c r="U12" s="79"/>
      <c r="Y12" s="79"/>
      <c r="Z12" s="79"/>
    </row>
    <row r="13" spans="1:26" ht="20.25" x14ac:dyDescent="0.3">
      <c r="D13" s="78" t="s">
        <v>153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  <c r="R13" s="79"/>
      <c r="S13" s="79"/>
      <c r="T13" s="79"/>
      <c r="U13" s="79"/>
      <c r="Y13" s="79"/>
      <c r="Z13" s="79"/>
    </row>
    <row r="14" spans="1:26" ht="21" x14ac:dyDescent="0.35"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</sheetData>
  <hyperlinks>
    <hyperlink ref="A4" r:id="rId1" display="mailto:ured@os-mokosica.skole.hr" xr:uid="{00000000-0004-0000-0000-000000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opLeftCell="A4" workbookViewId="0">
      <selection activeCell="J15" sqref="J15"/>
    </sheetView>
  </sheetViews>
  <sheetFormatPr defaultRowHeight="15" x14ac:dyDescent="0.25"/>
  <cols>
    <col min="5" max="8" width="25.28515625" customWidth="1"/>
    <col min="9" max="9" width="25.140625" customWidth="1"/>
    <col min="10" max="10" width="25" customWidth="1"/>
  </cols>
  <sheetData>
    <row r="1" spans="1:10" ht="15.75" x14ac:dyDescent="0.25">
      <c r="A1" s="189" t="s">
        <v>75</v>
      </c>
      <c r="B1" s="189"/>
      <c r="C1" s="189"/>
      <c r="D1" s="189"/>
      <c r="E1" s="189"/>
      <c r="F1" s="189"/>
      <c r="G1" s="189"/>
      <c r="H1" s="189"/>
    </row>
    <row r="2" spans="1:10" ht="18" x14ac:dyDescent="0.25">
      <c r="A2" s="81"/>
      <c r="B2" s="81"/>
      <c r="C2" s="81"/>
      <c r="D2" s="81"/>
      <c r="E2" s="81"/>
      <c r="F2" s="81"/>
      <c r="G2" s="81"/>
      <c r="H2" s="81"/>
    </row>
    <row r="3" spans="1:10" ht="15.75" x14ac:dyDescent="0.25">
      <c r="A3" s="189" t="s">
        <v>76</v>
      </c>
      <c r="B3" s="189"/>
      <c r="C3" s="189"/>
      <c r="D3" s="189"/>
      <c r="E3" s="189"/>
      <c r="F3" s="189"/>
      <c r="G3" s="189"/>
      <c r="H3" s="200"/>
    </row>
    <row r="4" spans="1:10" ht="18" x14ac:dyDescent="0.25">
      <c r="A4" s="81"/>
      <c r="B4" s="81"/>
      <c r="C4" s="81"/>
      <c r="D4" s="81"/>
      <c r="E4" s="81"/>
      <c r="F4" s="81"/>
      <c r="G4" s="81"/>
      <c r="H4" s="82"/>
    </row>
    <row r="5" spans="1:10" ht="15.75" x14ac:dyDescent="0.25">
      <c r="A5" s="189" t="s">
        <v>77</v>
      </c>
      <c r="B5" s="190"/>
      <c r="C5" s="190"/>
      <c r="D5" s="190"/>
      <c r="E5" s="190"/>
      <c r="F5" s="190"/>
      <c r="G5" s="190"/>
      <c r="H5" s="190"/>
    </row>
    <row r="6" spans="1:10" ht="18" x14ac:dyDescent="0.25">
      <c r="A6" s="83"/>
      <c r="B6" s="84"/>
      <c r="C6" s="84"/>
      <c r="D6" s="84"/>
      <c r="E6" s="85"/>
      <c r="F6" s="86"/>
      <c r="G6" s="86"/>
      <c r="H6" s="86"/>
    </row>
    <row r="7" spans="1:10" ht="25.5" x14ac:dyDescent="0.25">
      <c r="A7" s="87"/>
      <c r="B7" s="88"/>
      <c r="C7" s="88"/>
      <c r="D7" s="89"/>
      <c r="E7" s="90"/>
      <c r="F7" s="91" t="s">
        <v>106</v>
      </c>
      <c r="G7" s="91" t="s">
        <v>107</v>
      </c>
      <c r="H7" s="91" t="s">
        <v>108</v>
      </c>
      <c r="I7" s="91" t="s">
        <v>102</v>
      </c>
      <c r="J7" s="91" t="s">
        <v>109</v>
      </c>
    </row>
    <row r="8" spans="1:10" x14ac:dyDescent="0.25">
      <c r="A8" s="201" t="s">
        <v>66</v>
      </c>
      <c r="B8" s="188"/>
      <c r="C8" s="188"/>
      <c r="D8" s="188"/>
      <c r="E8" s="202"/>
      <c r="F8" s="140">
        <f>F9</f>
        <v>335859.94</v>
      </c>
      <c r="G8" s="140">
        <f>G9</f>
        <v>823579</v>
      </c>
      <c r="H8" s="140">
        <f t="shared" ref="H8:J8" si="0">H9</f>
        <v>1672300</v>
      </c>
      <c r="I8" s="140">
        <f t="shared" si="0"/>
        <v>1672300</v>
      </c>
      <c r="J8" s="140">
        <f t="shared" si="0"/>
        <v>1672300</v>
      </c>
    </row>
    <row r="9" spans="1:10" x14ac:dyDescent="0.25">
      <c r="A9" s="199" t="s">
        <v>78</v>
      </c>
      <c r="B9" s="198"/>
      <c r="C9" s="198"/>
      <c r="D9" s="198"/>
      <c r="E9" s="203"/>
      <c r="F9" s="141">
        <v>335859.94</v>
      </c>
      <c r="G9" s="141">
        <v>823579</v>
      </c>
      <c r="H9" s="141">
        <v>1672300</v>
      </c>
      <c r="I9" s="141">
        <v>1672300</v>
      </c>
      <c r="J9" s="141">
        <v>1672300</v>
      </c>
    </row>
    <row r="10" spans="1:10" x14ac:dyDescent="0.25">
      <c r="A10" s="204" t="s">
        <v>79</v>
      </c>
      <c r="B10" s="203"/>
      <c r="C10" s="203"/>
      <c r="D10" s="203"/>
      <c r="E10" s="203"/>
      <c r="F10" s="141"/>
      <c r="G10" s="141"/>
      <c r="H10" s="141"/>
      <c r="I10" s="141"/>
      <c r="J10" s="141"/>
    </row>
    <row r="11" spans="1:10" x14ac:dyDescent="0.25">
      <c r="A11" s="93" t="s">
        <v>0</v>
      </c>
      <c r="B11" s="94"/>
      <c r="C11" s="94"/>
      <c r="D11" s="94"/>
      <c r="E11" s="94"/>
      <c r="F11" s="140">
        <f>F12+F13</f>
        <v>335859.95</v>
      </c>
      <c r="G11" s="140">
        <f>G12+G13</f>
        <v>823579</v>
      </c>
      <c r="H11" s="140">
        <f>H12+H13</f>
        <v>1672300</v>
      </c>
      <c r="I11" s="140">
        <f t="shared" ref="I11:J11" si="1">I12+I13</f>
        <v>1672300</v>
      </c>
      <c r="J11" s="140">
        <f t="shared" si="1"/>
        <v>1672300</v>
      </c>
    </row>
    <row r="12" spans="1:10" x14ac:dyDescent="0.25">
      <c r="A12" s="197" t="s">
        <v>80</v>
      </c>
      <c r="B12" s="198"/>
      <c r="C12" s="198"/>
      <c r="D12" s="198"/>
      <c r="E12" s="198"/>
      <c r="F12" s="141">
        <v>295528.09000000003</v>
      </c>
      <c r="G12" s="141">
        <v>675179</v>
      </c>
      <c r="H12" s="141">
        <v>1619300</v>
      </c>
      <c r="I12" s="141">
        <v>1619300</v>
      </c>
      <c r="J12" s="141">
        <v>1619300</v>
      </c>
    </row>
    <row r="13" spans="1:10" x14ac:dyDescent="0.25">
      <c r="A13" s="204" t="s">
        <v>81</v>
      </c>
      <c r="B13" s="203"/>
      <c r="C13" s="203"/>
      <c r="D13" s="203"/>
      <c r="E13" s="203"/>
      <c r="F13" s="141">
        <v>40331.86</v>
      </c>
      <c r="G13" s="141">
        <v>148400</v>
      </c>
      <c r="H13" s="141">
        <v>53000</v>
      </c>
      <c r="I13" s="141">
        <v>53000</v>
      </c>
      <c r="J13" s="141">
        <v>53000</v>
      </c>
    </row>
    <row r="14" spans="1:10" x14ac:dyDescent="0.25">
      <c r="A14" s="187" t="s">
        <v>82</v>
      </c>
      <c r="B14" s="188"/>
      <c r="C14" s="188"/>
      <c r="D14" s="188"/>
      <c r="E14" s="188"/>
      <c r="F14" s="140"/>
      <c r="G14" s="140"/>
      <c r="H14" s="140"/>
      <c r="I14" s="140"/>
      <c r="J14" s="140"/>
    </row>
    <row r="15" spans="1:10" ht="18" x14ac:dyDescent="0.25">
      <c r="A15" s="81"/>
      <c r="B15" s="97"/>
      <c r="C15" s="97"/>
      <c r="D15" s="97"/>
      <c r="E15" s="97"/>
      <c r="F15" s="97"/>
      <c r="G15" s="97"/>
      <c r="H15" s="98"/>
    </row>
    <row r="16" spans="1:10" ht="15.75" x14ac:dyDescent="0.25">
      <c r="A16" s="189" t="s">
        <v>83</v>
      </c>
      <c r="B16" s="190"/>
      <c r="C16" s="190"/>
      <c r="D16" s="190"/>
      <c r="E16" s="190"/>
      <c r="F16" s="190"/>
      <c r="G16" s="190"/>
      <c r="H16" s="190"/>
    </row>
    <row r="17" spans="1:10" ht="18" x14ac:dyDescent="0.25">
      <c r="A17" s="81"/>
      <c r="B17" s="97"/>
      <c r="C17" s="97"/>
      <c r="D17" s="97"/>
      <c r="E17" s="97"/>
      <c r="F17" s="97"/>
      <c r="G17" s="97"/>
      <c r="H17" s="98"/>
    </row>
    <row r="18" spans="1:10" ht="25.5" x14ac:dyDescent="0.25">
      <c r="A18" s="87"/>
      <c r="B18" s="88"/>
      <c r="C18" s="88"/>
      <c r="D18" s="89"/>
      <c r="E18" s="90"/>
      <c r="F18" s="91" t="s">
        <v>106</v>
      </c>
      <c r="G18" s="91" t="s">
        <v>107</v>
      </c>
      <c r="H18" s="91" t="s">
        <v>108</v>
      </c>
      <c r="I18" s="91" t="s">
        <v>102</v>
      </c>
      <c r="J18" s="91" t="s">
        <v>109</v>
      </c>
    </row>
    <row r="19" spans="1:10" ht="15.75" customHeight="1" x14ac:dyDescent="0.25">
      <c r="A19" s="199" t="s">
        <v>84</v>
      </c>
      <c r="B19" s="205"/>
      <c r="C19" s="205"/>
      <c r="D19" s="205"/>
      <c r="E19" s="206"/>
      <c r="F19" s="96">
        <v>0</v>
      </c>
      <c r="G19" s="96">
        <v>0</v>
      </c>
      <c r="H19" s="96">
        <v>0</v>
      </c>
      <c r="I19" s="96">
        <v>0</v>
      </c>
      <c r="J19" s="96">
        <v>0</v>
      </c>
    </row>
    <row r="20" spans="1:10" x14ac:dyDescent="0.25">
      <c r="A20" s="199" t="s">
        <v>85</v>
      </c>
      <c r="B20" s="198"/>
      <c r="C20" s="198"/>
      <c r="D20" s="198"/>
      <c r="E20" s="198"/>
      <c r="F20" s="96">
        <v>0</v>
      </c>
      <c r="G20" s="96">
        <v>0</v>
      </c>
      <c r="H20" s="96">
        <v>0</v>
      </c>
      <c r="I20" s="96">
        <v>0</v>
      </c>
      <c r="J20" s="96">
        <v>0</v>
      </c>
    </row>
    <row r="21" spans="1:10" x14ac:dyDescent="0.25">
      <c r="A21" s="187" t="s">
        <v>86</v>
      </c>
      <c r="B21" s="188"/>
      <c r="C21" s="188"/>
      <c r="D21" s="188"/>
      <c r="E21" s="188"/>
      <c r="F21" s="92">
        <f>SUM(F19:F20)</f>
        <v>0</v>
      </c>
      <c r="G21" s="92">
        <f t="shared" ref="G21:J21" si="2">SUM(G19:G20)</f>
        <v>0</v>
      </c>
      <c r="H21" s="92">
        <f t="shared" si="2"/>
        <v>0</v>
      </c>
      <c r="I21" s="92">
        <f t="shared" si="2"/>
        <v>0</v>
      </c>
      <c r="J21" s="92">
        <f t="shared" si="2"/>
        <v>0</v>
      </c>
    </row>
    <row r="22" spans="1:10" ht="18" x14ac:dyDescent="0.25">
      <c r="A22" s="99"/>
      <c r="B22" s="97"/>
      <c r="C22" s="97"/>
      <c r="D22" s="97"/>
      <c r="E22" s="97"/>
      <c r="F22" s="97"/>
      <c r="G22" s="97"/>
      <c r="H22" s="98"/>
    </row>
    <row r="23" spans="1:10" ht="15.75" x14ac:dyDescent="0.25">
      <c r="A23" s="189" t="s">
        <v>87</v>
      </c>
      <c r="B23" s="190"/>
      <c r="C23" s="190"/>
      <c r="D23" s="190"/>
      <c r="E23" s="190"/>
      <c r="F23" s="190"/>
      <c r="G23" s="190"/>
      <c r="H23" s="190"/>
    </row>
    <row r="24" spans="1:10" ht="18" x14ac:dyDescent="0.25">
      <c r="A24" s="99"/>
      <c r="B24" s="97"/>
      <c r="C24" s="97"/>
      <c r="D24" s="97"/>
      <c r="E24" s="97"/>
      <c r="F24" s="97"/>
      <c r="G24" s="97"/>
      <c r="H24" s="98"/>
    </row>
    <row r="25" spans="1:10" ht="25.5" x14ac:dyDescent="0.25">
      <c r="A25" s="87"/>
      <c r="B25" s="88"/>
      <c r="C25" s="88"/>
      <c r="D25" s="89"/>
      <c r="E25" s="90"/>
      <c r="F25" s="91" t="s">
        <v>106</v>
      </c>
      <c r="G25" s="91" t="s">
        <v>107</v>
      </c>
      <c r="H25" s="91" t="s">
        <v>108</v>
      </c>
      <c r="I25" s="91" t="s">
        <v>102</v>
      </c>
      <c r="J25" s="91" t="s">
        <v>109</v>
      </c>
    </row>
    <row r="26" spans="1:10" x14ac:dyDescent="0.25">
      <c r="A26" s="191" t="s">
        <v>88</v>
      </c>
      <c r="B26" s="192"/>
      <c r="C26" s="192"/>
      <c r="D26" s="192"/>
      <c r="E26" s="193"/>
      <c r="F26" s="100"/>
      <c r="G26" s="100"/>
      <c r="H26" s="101">
        <f>'[1] Račun prihoda i rashoda'!H26</f>
        <v>0</v>
      </c>
      <c r="I26" s="101">
        <f>'[1] Račun prihoda i rashoda'!J26</f>
        <v>0</v>
      </c>
      <c r="J26" s="101">
        <f>'[1] Račun prihoda i rashoda'!L26</f>
        <v>0</v>
      </c>
    </row>
    <row r="27" spans="1:10" ht="30" customHeight="1" x14ac:dyDescent="0.25">
      <c r="A27" s="194" t="s">
        <v>89</v>
      </c>
      <c r="B27" s="195"/>
      <c r="C27" s="195"/>
      <c r="D27" s="195"/>
      <c r="E27" s="196"/>
      <c r="F27" s="102"/>
      <c r="G27" s="102"/>
      <c r="H27" s="103">
        <f t="shared" ref="H27:J27" si="3">H26</f>
        <v>0</v>
      </c>
      <c r="I27" s="103">
        <f t="shared" si="3"/>
        <v>0</v>
      </c>
      <c r="J27" s="103">
        <f t="shared" si="3"/>
        <v>0</v>
      </c>
    </row>
    <row r="30" spans="1:10" x14ac:dyDescent="0.25">
      <c r="A30" s="197" t="s">
        <v>90</v>
      </c>
      <c r="B30" s="198"/>
      <c r="C30" s="198"/>
      <c r="D30" s="198"/>
      <c r="E30" s="198"/>
      <c r="F30" s="95">
        <f>F14+F27</f>
        <v>0</v>
      </c>
      <c r="G30" s="96">
        <f t="shared" ref="G30:J30" si="4">G14+G27</f>
        <v>0</v>
      </c>
      <c r="H30" s="96">
        <f t="shared" si="4"/>
        <v>0</v>
      </c>
      <c r="I30" s="96">
        <f t="shared" si="4"/>
        <v>0</v>
      </c>
      <c r="J30" s="96">
        <f t="shared" si="4"/>
        <v>0</v>
      </c>
    </row>
    <row r="31" spans="1:10" ht="15.75" x14ac:dyDescent="0.25">
      <c r="A31" s="104"/>
      <c r="B31" s="105"/>
      <c r="C31" s="105"/>
      <c r="D31" s="105"/>
      <c r="E31" s="105"/>
      <c r="F31" s="106"/>
      <c r="G31" s="106"/>
      <c r="H31" s="106"/>
    </row>
    <row r="32" spans="1:10" ht="29.25" customHeight="1" x14ac:dyDescent="0.25">
      <c r="A32" s="185"/>
      <c r="B32" s="186"/>
      <c r="C32" s="186"/>
      <c r="D32" s="186"/>
      <c r="E32" s="186"/>
      <c r="F32" s="186"/>
      <c r="G32" s="186"/>
      <c r="H32" s="186"/>
    </row>
    <row r="33" spans="1:8" ht="12" customHeight="1" x14ac:dyDescent="0.25"/>
    <row r="34" spans="1:8" ht="28.5" customHeight="1" x14ac:dyDescent="0.25">
      <c r="A34" s="185"/>
      <c r="B34" s="186"/>
      <c r="C34" s="186"/>
      <c r="D34" s="186"/>
      <c r="E34" s="186"/>
      <c r="F34" s="186"/>
      <c r="G34" s="186"/>
      <c r="H34" s="186"/>
    </row>
    <row r="35" spans="1:8" ht="15.75" customHeight="1" x14ac:dyDescent="0.25"/>
    <row r="36" spans="1:8" ht="29.25" customHeight="1" x14ac:dyDescent="0.25">
      <c r="A36" s="185"/>
      <c r="B36" s="186"/>
      <c r="C36" s="186"/>
      <c r="D36" s="186"/>
      <c r="E36" s="186"/>
      <c r="F36" s="186"/>
      <c r="G36" s="186"/>
      <c r="H36" s="186"/>
    </row>
  </sheetData>
  <mergeCells count="20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4:H34"/>
    <mergeCell ref="A36:H36"/>
    <mergeCell ref="A21:E21"/>
    <mergeCell ref="A23:H23"/>
    <mergeCell ref="A26:E26"/>
    <mergeCell ref="A27:E27"/>
    <mergeCell ref="A30:E30"/>
    <mergeCell ref="A32:H32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zoomScaleNormal="100" workbookViewId="0">
      <selection activeCell="D13" sqref="D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14.7109375" customWidth="1"/>
    <col min="7" max="7" width="14.5703125" customWidth="1"/>
    <col min="8" max="8" width="14.7109375" customWidth="1"/>
    <col min="9" max="9" width="14.85546875" customWidth="1"/>
  </cols>
  <sheetData>
    <row r="1" spans="1:9" ht="42" customHeight="1" x14ac:dyDescent="0.25">
      <c r="A1" s="189" t="s">
        <v>110</v>
      </c>
      <c r="B1" s="189"/>
      <c r="C1" s="189"/>
      <c r="D1" s="189"/>
      <c r="E1" s="189"/>
      <c r="F1" s="189"/>
      <c r="G1" s="189"/>
      <c r="H1" s="189"/>
      <c r="I1" s="189"/>
    </row>
    <row r="2" spans="1:9" ht="18" customHeight="1" x14ac:dyDescent="0.25">
      <c r="A2" s="81"/>
      <c r="B2" s="81"/>
      <c r="C2" s="81"/>
      <c r="D2" s="81"/>
      <c r="E2" s="81"/>
      <c r="F2" s="81"/>
      <c r="G2" s="81"/>
    </row>
    <row r="3" spans="1:9" ht="15.75" customHeight="1" x14ac:dyDescent="0.25">
      <c r="A3" s="189" t="s">
        <v>76</v>
      </c>
      <c r="B3" s="189"/>
      <c r="C3" s="189"/>
      <c r="D3" s="189"/>
      <c r="E3" s="189"/>
      <c r="F3" s="189"/>
      <c r="G3" s="189"/>
      <c r="H3" s="189"/>
      <c r="I3" s="189"/>
    </row>
    <row r="4" spans="1:9" ht="18" x14ac:dyDescent="0.25">
      <c r="A4" s="81"/>
      <c r="B4" s="81"/>
      <c r="C4" s="81"/>
      <c r="D4" s="81"/>
      <c r="E4" s="81"/>
      <c r="F4" s="81"/>
      <c r="G4" s="82"/>
    </row>
    <row r="5" spans="1:9" ht="18" customHeight="1" x14ac:dyDescent="0.25">
      <c r="A5" s="189" t="s">
        <v>96</v>
      </c>
      <c r="B5" s="189"/>
      <c r="C5" s="189"/>
      <c r="D5" s="189"/>
      <c r="E5" s="189"/>
      <c r="F5" s="189"/>
      <c r="G5" s="189"/>
      <c r="H5" s="189"/>
      <c r="I5" s="189"/>
    </row>
    <row r="6" spans="1:9" ht="18" x14ac:dyDescent="0.25">
      <c r="A6" s="81"/>
      <c r="B6" s="81"/>
      <c r="C6" s="81"/>
      <c r="D6" s="81"/>
      <c r="E6" s="81"/>
      <c r="F6" s="81"/>
      <c r="G6" s="82"/>
    </row>
    <row r="7" spans="1:9" ht="15.75" customHeight="1" x14ac:dyDescent="0.25">
      <c r="A7" s="189" t="s">
        <v>155</v>
      </c>
      <c r="B7" s="189"/>
      <c r="C7" s="189"/>
      <c r="D7" s="189"/>
      <c r="E7" s="189"/>
      <c r="F7" s="189"/>
      <c r="G7" s="189"/>
      <c r="H7" s="189"/>
      <c r="I7" s="189"/>
    </row>
    <row r="8" spans="1:9" ht="18" x14ac:dyDescent="0.25">
      <c r="A8" s="81"/>
      <c r="B8" s="81"/>
      <c r="C8" s="81"/>
      <c r="D8" s="81"/>
      <c r="E8" s="81"/>
      <c r="F8" s="81"/>
      <c r="G8" s="82"/>
    </row>
    <row r="9" spans="1:9" ht="38.25" x14ac:dyDescent="0.25">
      <c r="A9" s="91" t="s">
        <v>91</v>
      </c>
      <c r="B9" s="107" t="s">
        <v>92</v>
      </c>
      <c r="C9" s="107" t="s">
        <v>93</v>
      </c>
      <c r="D9" s="107" t="s">
        <v>94</v>
      </c>
      <c r="E9" s="91" t="s">
        <v>111</v>
      </c>
      <c r="F9" s="91" t="s">
        <v>112</v>
      </c>
      <c r="G9" s="91" t="s">
        <v>108</v>
      </c>
      <c r="H9" s="91" t="s">
        <v>102</v>
      </c>
      <c r="I9" s="91" t="s">
        <v>109</v>
      </c>
    </row>
    <row r="10" spans="1:9" ht="15.75" customHeight="1" x14ac:dyDescent="0.25">
      <c r="A10" s="108">
        <v>6</v>
      </c>
      <c r="B10" s="108"/>
      <c r="C10" s="108"/>
      <c r="D10" s="108" t="s">
        <v>67</v>
      </c>
      <c r="E10" s="109">
        <f t="shared" ref="E10:I11" si="0">E11</f>
        <v>335859.94</v>
      </c>
      <c r="F10" s="109">
        <f t="shared" si="0"/>
        <v>823579</v>
      </c>
      <c r="G10" s="109">
        <f>G11+G13</f>
        <v>1672300</v>
      </c>
      <c r="H10" s="109">
        <f>H11+H13</f>
        <v>1672300</v>
      </c>
      <c r="I10" s="109">
        <f>I11+I13</f>
        <v>1672300</v>
      </c>
    </row>
    <row r="11" spans="1:9" ht="36" customHeight="1" x14ac:dyDescent="0.25">
      <c r="A11" s="110"/>
      <c r="B11" s="110">
        <v>67</v>
      </c>
      <c r="C11" s="110"/>
      <c r="D11" s="110" t="s">
        <v>95</v>
      </c>
      <c r="E11" s="111">
        <f t="shared" si="0"/>
        <v>335859.94</v>
      </c>
      <c r="F11" s="111">
        <f t="shared" si="0"/>
        <v>823579</v>
      </c>
      <c r="G11" s="111">
        <f t="shared" si="0"/>
        <v>1272300</v>
      </c>
      <c r="H11" s="111">
        <f t="shared" si="0"/>
        <v>1272300</v>
      </c>
      <c r="I11" s="111">
        <f t="shared" si="0"/>
        <v>1272300</v>
      </c>
    </row>
    <row r="12" spans="1:9" x14ac:dyDescent="0.25">
      <c r="A12" s="112"/>
      <c r="B12" s="112"/>
      <c r="C12" s="113">
        <v>11</v>
      </c>
      <c r="D12" s="112" t="s">
        <v>56</v>
      </c>
      <c r="E12" s="166">
        <v>335859.94</v>
      </c>
      <c r="F12" s="166">
        <f>'POSEBNI DIO - prihodi'!C11</f>
        <v>823579</v>
      </c>
      <c r="G12" s="166">
        <v>1272300</v>
      </c>
      <c r="H12" s="166">
        <v>1272300</v>
      </c>
      <c r="I12" s="166">
        <v>1272300</v>
      </c>
    </row>
    <row r="13" spans="1:9" ht="25.5" x14ac:dyDescent="0.25">
      <c r="A13" s="180"/>
      <c r="B13" s="180"/>
      <c r="C13" s="27">
        <v>25</v>
      </c>
      <c r="D13" s="182" t="s">
        <v>57</v>
      </c>
      <c r="E13" s="34">
        <v>0</v>
      </c>
      <c r="F13" s="34">
        <v>0</v>
      </c>
      <c r="G13" s="28">
        <v>400000</v>
      </c>
      <c r="H13" s="28">
        <v>400000</v>
      </c>
      <c r="I13" s="28">
        <v>400000</v>
      </c>
    </row>
    <row r="15" spans="1:9" ht="15.75" customHeight="1" x14ac:dyDescent="0.25">
      <c r="A15" s="189" t="s">
        <v>156</v>
      </c>
      <c r="B15" s="189"/>
      <c r="C15" s="189"/>
      <c r="D15" s="189"/>
      <c r="E15" s="189"/>
      <c r="F15" s="189"/>
      <c r="G15" s="189"/>
      <c r="H15" s="189"/>
      <c r="I15" s="189"/>
    </row>
    <row r="17" spans="1:9" ht="38.25" x14ac:dyDescent="0.25">
      <c r="A17" s="91" t="s">
        <v>91</v>
      </c>
      <c r="B17" s="107" t="s">
        <v>92</v>
      </c>
      <c r="C17" s="107" t="s">
        <v>93</v>
      </c>
      <c r="D17" s="107" t="s">
        <v>94</v>
      </c>
      <c r="E17" s="91" t="s">
        <v>154</v>
      </c>
      <c r="F17" s="91" t="s">
        <v>112</v>
      </c>
      <c r="G17" s="91" t="s">
        <v>108</v>
      </c>
      <c r="H17" s="91" t="s">
        <v>102</v>
      </c>
      <c r="I17" s="91" t="s">
        <v>109</v>
      </c>
    </row>
    <row r="18" spans="1:9" x14ac:dyDescent="0.25">
      <c r="A18" s="108">
        <v>3</v>
      </c>
      <c r="B18" s="108"/>
      <c r="C18" s="108"/>
      <c r="D18" s="108" t="s">
        <v>1</v>
      </c>
      <c r="E18" s="109">
        <f>E21+E26</f>
        <v>335859.94</v>
      </c>
      <c r="F18" s="109">
        <f>F19+F21+F24+F26</f>
        <v>823579</v>
      </c>
      <c r="G18" s="109">
        <f>G19+G21+G24+G26</f>
        <v>1672300</v>
      </c>
      <c r="H18" s="109">
        <f t="shared" ref="H18:I18" si="1">H19+H21+H24+H26</f>
        <v>1672300</v>
      </c>
      <c r="I18" s="109">
        <f t="shared" si="1"/>
        <v>1672300</v>
      </c>
    </row>
    <row r="19" spans="1:9" x14ac:dyDescent="0.25">
      <c r="A19" s="110"/>
      <c r="B19" s="110">
        <v>31</v>
      </c>
      <c r="C19" s="110"/>
      <c r="D19" s="110" t="s">
        <v>49</v>
      </c>
      <c r="E19" s="111"/>
      <c r="F19" s="111">
        <f>F20</f>
        <v>60604</v>
      </c>
      <c r="G19" s="111">
        <f>G20</f>
        <v>651700</v>
      </c>
      <c r="H19" s="111">
        <f t="shared" ref="H19:I19" si="2">H20</f>
        <v>651700</v>
      </c>
      <c r="I19" s="111">
        <f t="shared" si="2"/>
        <v>651700</v>
      </c>
    </row>
    <row r="20" spans="1:9" x14ac:dyDescent="0.25">
      <c r="A20" s="112"/>
      <c r="B20" s="112"/>
      <c r="C20" s="113">
        <v>11</v>
      </c>
      <c r="D20" s="112" t="s">
        <v>56</v>
      </c>
      <c r="E20" s="166"/>
      <c r="F20" s="166">
        <f>'POSEBNI DIO - rashodi'!C11</f>
        <v>60604</v>
      </c>
      <c r="G20" s="166">
        <f>'POSEBNI DIO - rashodi'!D11</f>
        <v>651700</v>
      </c>
      <c r="H20" s="166">
        <v>651700</v>
      </c>
      <c r="I20" s="166">
        <v>651700</v>
      </c>
    </row>
    <row r="21" spans="1:9" x14ac:dyDescent="0.25">
      <c r="A21" s="114"/>
      <c r="B21" s="115">
        <v>32</v>
      </c>
      <c r="C21" s="116"/>
      <c r="D21" s="115" t="s">
        <v>2</v>
      </c>
      <c r="E21" s="111">
        <f>E22</f>
        <v>295528.08</v>
      </c>
      <c r="F21" s="111">
        <f>F22</f>
        <v>613375</v>
      </c>
      <c r="G21" s="111">
        <f>G22+G23</f>
        <v>966000</v>
      </c>
      <c r="H21" s="111">
        <f>H22+H23</f>
        <v>966000</v>
      </c>
      <c r="I21" s="111">
        <f>I22+I23</f>
        <v>966000</v>
      </c>
    </row>
    <row r="22" spans="1:9" x14ac:dyDescent="0.25">
      <c r="A22" s="112"/>
      <c r="B22" s="112"/>
      <c r="C22" s="113">
        <v>11</v>
      </c>
      <c r="D22" s="112" t="s">
        <v>56</v>
      </c>
      <c r="E22" s="166">
        <v>295528.08</v>
      </c>
      <c r="F22" s="166">
        <f>'POSEBNI DIO - rashodi'!C12</f>
        <v>613375</v>
      </c>
      <c r="G22" s="166">
        <f>'POSEBNI DIO - rashodi'!D12</f>
        <v>566000</v>
      </c>
      <c r="H22" s="166">
        <v>566000</v>
      </c>
      <c r="I22" s="166">
        <v>566000</v>
      </c>
    </row>
    <row r="23" spans="1:9" ht="25.5" x14ac:dyDescent="0.25">
      <c r="A23" s="112"/>
      <c r="B23" s="112"/>
      <c r="C23" s="113">
        <v>25</v>
      </c>
      <c r="D23" s="182" t="s">
        <v>57</v>
      </c>
      <c r="E23" s="166">
        <v>0</v>
      </c>
      <c r="F23" s="166">
        <v>0</v>
      </c>
      <c r="G23" s="166">
        <v>400000</v>
      </c>
      <c r="H23" s="166">
        <v>400000</v>
      </c>
      <c r="I23" s="166">
        <v>400000</v>
      </c>
    </row>
    <row r="24" spans="1:9" x14ac:dyDescent="0.25">
      <c r="A24" s="114"/>
      <c r="B24" s="115">
        <v>34</v>
      </c>
      <c r="C24" s="115"/>
      <c r="D24" s="117" t="s">
        <v>8</v>
      </c>
      <c r="E24" s="111"/>
      <c r="F24" s="111">
        <f>F25</f>
        <v>1200</v>
      </c>
      <c r="G24" s="111">
        <f>G25</f>
        <v>1600</v>
      </c>
      <c r="H24" s="111">
        <f t="shared" ref="H24:I24" si="3">H25</f>
        <v>1600</v>
      </c>
      <c r="I24" s="111">
        <f t="shared" si="3"/>
        <v>1600</v>
      </c>
    </row>
    <row r="25" spans="1:9" x14ac:dyDescent="0.25">
      <c r="A25" s="112"/>
      <c r="B25" s="112"/>
      <c r="C25" s="113">
        <v>11</v>
      </c>
      <c r="D25" s="112" t="s">
        <v>56</v>
      </c>
      <c r="E25" s="166"/>
      <c r="F25" s="166">
        <f>'POSEBNI DIO - rashodi'!C13</f>
        <v>1200</v>
      </c>
      <c r="G25" s="166">
        <f>'POSEBNI DIO - rashodi'!D13</f>
        <v>1600</v>
      </c>
      <c r="H25" s="166">
        <v>1600</v>
      </c>
      <c r="I25" s="166">
        <v>1600</v>
      </c>
    </row>
    <row r="26" spans="1:9" ht="25.5" x14ac:dyDescent="0.25">
      <c r="A26" s="118">
        <v>4</v>
      </c>
      <c r="B26" s="118"/>
      <c r="C26" s="118"/>
      <c r="D26" s="119" t="s">
        <v>58</v>
      </c>
      <c r="E26" s="109">
        <f t="shared" ref="E26:G27" si="4">E27</f>
        <v>40331.86</v>
      </c>
      <c r="F26" s="109">
        <f t="shared" si="4"/>
        <v>148400</v>
      </c>
      <c r="G26" s="109">
        <f t="shared" si="4"/>
        <v>53000</v>
      </c>
      <c r="H26" s="109">
        <f t="shared" ref="H26:I26" si="5">H27</f>
        <v>53000</v>
      </c>
      <c r="I26" s="109">
        <f t="shared" si="5"/>
        <v>53000</v>
      </c>
    </row>
    <row r="27" spans="1:9" ht="38.25" x14ac:dyDescent="0.25">
      <c r="A27" s="120"/>
      <c r="B27" s="110">
        <v>42</v>
      </c>
      <c r="C27" s="110"/>
      <c r="D27" s="121" t="s">
        <v>59</v>
      </c>
      <c r="E27" s="111">
        <f t="shared" si="4"/>
        <v>40331.86</v>
      </c>
      <c r="F27" s="111">
        <f t="shared" si="4"/>
        <v>148400</v>
      </c>
      <c r="G27" s="111">
        <f t="shared" si="4"/>
        <v>53000</v>
      </c>
      <c r="H27" s="111">
        <f t="shared" ref="H27:I27" si="6">H28</f>
        <v>53000</v>
      </c>
      <c r="I27" s="111">
        <f t="shared" si="6"/>
        <v>53000</v>
      </c>
    </row>
    <row r="28" spans="1:9" x14ac:dyDescent="0.25">
      <c r="A28" s="122"/>
      <c r="B28" s="122"/>
      <c r="C28" s="113">
        <v>11</v>
      </c>
      <c r="D28" s="112" t="s">
        <v>56</v>
      </c>
      <c r="E28" s="166">
        <v>40331.86</v>
      </c>
      <c r="F28" s="166">
        <f>'POSEBNI DIO - rashodi'!C15</f>
        <v>148400</v>
      </c>
      <c r="G28" s="166">
        <f>'POSEBNI DIO - rashodi'!D15</f>
        <v>53000</v>
      </c>
      <c r="H28" s="166">
        <v>53000</v>
      </c>
      <c r="I28" s="166">
        <v>53000</v>
      </c>
    </row>
  </sheetData>
  <mergeCells count="5">
    <mergeCell ref="A1:I1"/>
    <mergeCell ref="A3:I3"/>
    <mergeCell ref="A5:I5"/>
    <mergeCell ref="A7:I7"/>
    <mergeCell ref="A15:I15"/>
  </mergeCells>
  <pageMargins left="0.7" right="0.7" top="0.75" bottom="0.75" header="0.3" footer="0.3"/>
  <pageSetup paperSize="9" scale="72" fitToHeight="0" orientation="portrait" r:id="rId1"/>
  <ignoredErrors>
    <ignoredError sqref="F20 F22 F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F16" sqref="F16"/>
    </sheetView>
  </sheetViews>
  <sheetFormatPr defaultRowHeight="15" x14ac:dyDescent="0.25"/>
  <cols>
    <col min="1" max="1" width="37.7109375" customWidth="1"/>
    <col min="2" max="2" width="18.85546875" customWidth="1"/>
    <col min="3" max="3" width="18" customWidth="1"/>
    <col min="4" max="4" width="22.7109375" customWidth="1"/>
    <col min="5" max="5" width="14.42578125" customWidth="1"/>
    <col min="6" max="6" width="14" customWidth="1"/>
  </cols>
  <sheetData>
    <row r="1" spans="1:6" ht="15.75" customHeight="1" x14ac:dyDescent="0.25">
      <c r="A1" s="174" t="s">
        <v>161</v>
      </c>
      <c r="B1" s="142"/>
      <c r="C1" s="138"/>
      <c r="D1" s="138"/>
    </row>
    <row r="2" spans="1:6" ht="18" x14ac:dyDescent="0.25">
      <c r="A2" s="174" t="s">
        <v>162</v>
      </c>
      <c r="B2" s="81"/>
      <c r="C2" s="81"/>
      <c r="D2" s="81"/>
    </row>
    <row r="3" spans="1:6" ht="15.75" x14ac:dyDescent="0.25">
      <c r="A3" s="142"/>
      <c r="B3" s="138"/>
      <c r="C3" s="138"/>
      <c r="D3" s="143"/>
    </row>
    <row r="4" spans="1:6" ht="18" x14ac:dyDescent="0.25">
      <c r="A4" s="81"/>
      <c r="B4" s="142" t="s">
        <v>76</v>
      </c>
      <c r="C4" s="81"/>
      <c r="D4" s="82"/>
    </row>
    <row r="5" spans="1:6" ht="15.75" x14ac:dyDescent="0.25">
      <c r="A5" s="189" t="s">
        <v>96</v>
      </c>
      <c r="B5" s="190"/>
      <c r="C5" s="190"/>
      <c r="D5" s="190"/>
    </row>
    <row r="6" spans="1:6" ht="18" x14ac:dyDescent="0.25">
      <c r="A6" s="81"/>
      <c r="B6" s="81"/>
      <c r="C6" s="81"/>
      <c r="D6" s="82"/>
    </row>
    <row r="7" spans="1:6" ht="15.75" x14ac:dyDescent="0.25">
      <c r="A7" s="189" t="s">
        <v>97</v>
      </c>
      <c r="B7" s="207"/>
      <c r="C7" s="207"/>
      <c r="D7" s="207"/>
    </row>
    <row r="8" spans="1:6" ht="18" x14ac:dyDescent="0.25">
      <c r="A8" s="81"/>
      <c r="B8" s="81"/>
      <c r="C8" s="81"/>
      <c r="D8" s="82"/>
    </row>
    <row r="9" spans="1:6" ht="45" x14ac:dyDescent="0.25">
      <c r="A9" s="123" t="s">
        <v>98</v>
      </c>
      <c r="B9" s="124" t="s">
        <v>121</v>
      </c>
      <c r="C9" s="124" t="s">
        <v>112</v>
      </c>
      <c r="D9" s="124" t="s">
        <v>108</v>
      </c>
      <c r="E9" s="124" t="s">
        <v>102</v>
      </c>
      <c r="F9" s="124" t="s">
        <v>109</v>
      </c>
    </row>
    <row r="10" spans="1:6" ht="15.75" customHeight="1" x14ac:dyDescent="0.25">
      <c r="A10" s="125" t="s">
        <v>99</v>
      </c>
      <c r="B10" s="126">
        <f>B11</f>
        <v>358859.94</v>
      </c>
      <c r="C10" s="126">
        <f t="shared" ref="C10:F11" si="0">C11</f>
        <v>823579</v>
      </c>
      <c r="D10" s="126">
        <f t="shared" si="0"/>
        <v>1672300</v>
      </c>
      <c r="E10" s="126">
        <f t="shared" si="0"/>
        <v>1672300</v>
      </c>
      <c r="F10" s="126">
        <f t="shared" si="0"/>
        <v>1672300</v>
      </c>
    </row>
    <row r="11" spans="1:6" x14ac:dyDescent="0.25">
      <c r="A11" s="127" t="s">
        <v>165</v>
      </c>
      <c r="B11" s="128">
        <f>B12</f>
        <v>358859.94</v>
      </c>
      <c r="C11" s="128">
        <f t="shared" si="0"/>
        <v>823579</v>
      </c>
      <c r="D11" s="128">
        <f t="shared" si="0"/>
        <v>1672300</v>
      </c>
      <c r="E11" s="128">
        <f t="shared" si="0"/>
        <v>1672300</v>
      </c>
      <c r="F11" s="128">
        <f t="shared" si="0"/>
        <v>1672300</v>
      </c>
    </row>
    <row r="12" spans="1:6" ht="25.5" x14ac:dyDescent="0.25">
      <c r="A12" s="132" t="s">
        <v>166</v>
      </c>
      <c r="B12" s="129">
        <v>358859.94</v>
      </c>
      <c r="C12" s="129">
        <v>823579</v>
      </c>
      <c r="D12" s="129">
        <v>1672300</v>
      </c>
      <c r="E12" s="129">
        <v>1672300</v>
      </c>
      <c r="F12" s="129">
        <v>1672300</v>
      </c>
    </row>
  </sheetData>
  <mergeCells count="2">
    <mergeCell ref="A5:D5"/>
    <mergeCell ref="A7:D7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5"/>
  <sheetViews>
    <sheetView tabSelected="1" workbookViewId="0">
      <selection activeCell="E17" sqref="E17:G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15.75" x14ac:dyDescent="0.25">
      <c r="A1" s="189" t="s">
        <v>157</v>
      </c>
      <c r="B1" s="189"/>
      <c r="C1" s="189"/>
      <c r="D1" s="189"/>
      <c r="E1" s="189"/>
      <c r="F1" s="189"/>
      <c r="G1" s="189"/>
      <c r="H1" s="189"/>
      <c r="I1" s="189"/>
    </row>
    <row r="2" spans="1:10" ht="18" customHeight="1" x14ac:dyDescent="0.25">
      <c r="A2" s="81"/>
      <c r="B2" s="81"/>
      <c r="C2" s="81"/>
      <c r="D2" s="81"/>
      <c r="E2" s="81"/>
      <c r="F2" s="81"/>
      <c r="G2" s="81"/>
      <c r="H2" s="81"/>
      <c r="I2" s="81"/>
    </row>
    <row r="3" spans="1:10" ht="15.75" x14ac:dyDescent="0.25">
      <c r="A3" s="189" t="s">
        <v>76</v>
      </c>
      <c r="B3" s="189"/>
      <c r="C3" s="189"/>
      <c r="D3" s="189"/>
      <c r="E3" s="189"/>
      <c r="F3" s="189"/>
      <c r="G3" s="189"/>
      <c r="H3" s="200"/>
      <c r="I3" s="200"/>
    </row>
    <row r="4" spans="1:10" ht="18" x14ac:dyDescent="0.25">
      <c r="A4" s="81"/>
      <c r="B4" s="81"/>
      <c r="C4" s="81"/>
      <c r="D4" s="81"/>
      <c r="E4" s="81"/>
      <c r="F4" s="81"/>
      <c r="G4" s="81"/>
      <c r="H4" s="82"/>
      <c r="I4" s="82"/>
    </row>
    <row r="5" spans="1:10" ht="15.75" x14ac:dyDescent="0.25">
      <c r="A5" s="189" t="s">
        <v>158</v>
      </c>
      <c r="B5" s="190"/>
      <c r="C5" s="190"/>
      <c r="D5" s="190"/>
      <c r="E5" s="190"/>
      <c r="F5" s="190"/>
      <c r="G5" s="190"/>
      <c r="H5" s="190"/>
      <c r="I5" s="190"/>
    </row>
    <row r="6" spans="1:10" ht="18.75" x14ac:dyDescent="0.3">
      <c r="A6" s="142"/>
      <c r="B6" s="137"/>
      <c r="C6" s="137"/>
      <c r="D6" s="137"/>
      <c r="E6" s="208" t="s">
        <v>159</v>
      </c>
      <c r="F6" s="208"/>
      <c r="G6" s="208"/>
      <c r="H6" s="137"/>
      <c r="I6" s="137"/>
    </row>
    <row r="7" spans="1:10" ht="18" x14ac:dyDescent="0.25">
      <c r="A7" s="81"/>
      <c r="B7" s="81"/>
      <c r="C7" s="81"/>
      <c r="D7" s="81"/>
      <c r="E7" s="81"/>
      <c r="F7" s="81"/>
      <c r="G7" s="81"/>
      <c r="H7" s="82"/>
      <c r="I7" s="82"/>
    </row>
    <row r="8" spans="1:10" ht="25.5" x14ac:dyDescent="0.25">
      <c r="A8" s="130" t="s">
        <v>91</v>
      </c>
      <c r="B8" s="131" t="s">
        <v>92</v>
      </c>
      <c r="C8" s="131" t="s">
        <v>93</v>
      </c>
      <c r="D8" s="131" t="s">
        <v>10</v>
      </c>
      <c r="E8" s="131" t="s">
        <v>117</v>
      </c>
      <c r="F8" s="130" t="s">
        <v>118</v>
      </c>
      <c r="G8" s="130" t="s">
        <v>119</v>
      </c>
      <c r="H8" s="130" t="s">
        <v>101</v>
      </c>
      <c r="I8" s="130" t="s">
        <v>120</v>
      </c>
      <c r="J8" s="181"/>
    </row>
    <row r="9" spans="1:10" x14ac:dyDescent="0.25">
      <c r="A9" s="125">
        <v>6</v>
      </c>
      <c r="B9" s="125"/>
      <c r="C9" s="125"/>
      <c r="D9" s="125" t="s">
        <v>67</v>
      </c>
      <c r="E9" s="177">
        <v>354555</v>
      </c>
      <c r="F9" s="173">
        <f>F10</f>
        <v>823579</v>
      </c>
      <c r="G9" s="173">
        <f>G10+G11</f>
        <v>1672300</v>
      </c>
      <c r="H9" s="173">
        <f t="shared" ref="H9:I9" si="0">H10+H11</f>
        <v>1672300</v>
      </c>
      <c r="I9" s="173">
        <f t="shared" si="0"/>
        <v>1672300</v>
      </c>
      <c r="J9" s="181"/>
    </row>
    <row r="10" spans="1:10" x14ac:dyDescent="0.25">
      <c r="A10" s="133"/>
      <c r="B10" s="133"/>
      <c r="C10" s="133">
        <v>11</v>
      </c>
      <c r="D10" s="175" t="s">
        <v>56</v>
      </c>
      <c r="E10" s="176">
        <v>335859.94</v>
      </c>
      <c r="F10" s="166">
        <f>'POSEBNI DIO - prihodi'!C10</f>
        <v>823579</v>
      </c>
      <c r="G10" s="166">
        <v>1272300</v>
      </c>
      <c r="H10" s="166">
        <v>1272300</v>
      </c>
      <c r="I10" s="166">
        <v>1272300</v>
      </c>
      <c r="J10" s="181"/>
    </row>
    <row r="11" spans="1:10" ht="25.5" x14ac:dyDescent="0.25">
      <c r="A11" s="34"/>
      <c r="B11" s="34"/>
      <c r="C11" s="27">
        <v>25</v>
      </c>
      <c r="D11" s="182" t="s">
        <v>57</v>
      </c>
      <c r="E11" s="28">
        <v>0</v>
      </c>
      <c r="F11" s="28">
        <v>0</v>
      </c>
      <c r="G11" s="28">
        <v>400000</v>
      </c>
      <c r="H11" s="28">
        <v>400000</v>
      </c>
      <c r="I11" s="28">
        <v>400000</v>
      </c>
      <c r="J11" s="181"/>
    </row>
    <row r="12" spans="1:10" x14ac:dyDescent="0.25">
      <c r="A12" s="181"/>
      <c r="B12" s="181"/>
      <c r="C12" s="181"/>
      <c r="D12" s="181"/>
      <c r="E12" s="181"/>
      <c r="F12" s="181"/>
      <c r="G12" s="181"/>
      <c r="H12" s="181"/>
      <c r="I12" s="181"/>
      <c r="J12" s="181"/>
    </row>
    <row r="13" spans="1:10" x14ac:dyDescent="0.25">
      <c r="A13" s="181"/>
      <c r="B13" s="181"/>
      <c r="C13" s="181"/>
      <c r="D13" s="181"/>
      <c r="E13" s="181"/>
      <c r="F13" s="181"/>
      <c r="G13" s="181"/>
      <c r="H13" s="181"/>
      <c r="I13" s="181"/>
      <c r="J13" s="181"/>
    </row>
    <row r="14" spans="1:10" x14ac:dyDescent="0.25">
      <c r="A14" s="181"/>
      <c r="B14" s="181"/>
      <c r="C14" s="181"/>
      <c r="D14" s="181"/>
      <c r="E14" s="181"/>
      <c r="F14" s="181"/>
      <c r="G14" s="181"/>
      <c r="H14" s="181"/>
      <c r="I14" s="181"/>
      <c r="J14" s="181"/>
    </row>
    <row r="15" spans="1:10" x14ac:dyDescent="0.25">
      <c r="A15" s="181"/>
      <c r="B15" s="181"/>
      <c r="C15" s="181"/>
      <c r="D15" s="181"/>
      <c r="E15" s="181"/>
      <c r="F15" s="181"/>
      <c r="G15" s="181"/>
      <c r="H15" s="181"/>
      <c r="I15" s="181"/>
      <c r="J15" s="181"/>
    </row>
    <row r="16" spans="1:10" x14ac:dyDescent="0.25">
      <c r="A16" s="181"/>
      <c r="B16" s="181"/>
      <c r="C16" s="181"/>
      <c r="D16" s="181"/>
      <c r="E16" s="181"/>
      <c r="F16" s="181"/>
      <c r="G16" s="181"/>
      <c r="H16" s="181"/>
      <c r="I16" s="181"/>
      <c r="J16" s="181"/>
    </row>
    <row r="17" spans="1:10" ht="18.75" x14ac:dyDescent="0.3">
      <c r="A17" s="181"/>
      <c r="B17" s="181"/>
      <c r="C17" s="181"/>
      <c r="D17" s="181"/>
      <c r="E17" s="208" t="s">
        <v>160</v>
      </c>
      <c r="F17" s="208"/>
      <c r="G17" s="208"/>
      <c r="H17" s="181"/>
      <c r="I17" s="181"/>
      <c r="J17" s="181"/>
    </row>
    <row r="18" spans="1:10" x14ac:dyDescent="0.25">
      <c r="A18" s="181"/>
      <c r="B18" s="181"/>
      <c r="C18" s="181"/>
      <c r="D18" s="181"/>
      <c r="E18" s="181"/>
      <c r="F18" s="181"/>
      <c r="G18" s="181"/>
      <c r="H18" s="181"/>
      <c r="I18" s="181"/>
      <c r="J18" s="181"/>
    </row>
    <row r="19" spans="1:10" ht="25.5" x14ac:dyDescent="0.25">
      <c r="A19" s="130" t="s">
        <v>91</v>
      </c>
      <c r="B19" s="131" t="s">
        <v>92</v>
      </c>
      <c r="C19" s="131" t="s">
        <v>93</v>
      </c>
      <c r="D19" s="131" t="s">
        <v>10</v>
      </c>
      <c r="E19" s="131" t="s">
        <v>117</v>
      </c>
      <c r="F19" s="130" t="s">
        <v>118</v>
      </c>
      <c r="G19" s="130" t="s">
        <v>119</v>
      </c>
      <c r="H19" s="130" t="s">
        <v>101</v>
      </c>
      <c r="I19" s="130" t="s">
        <v>120</v>
      </c>
      <c r="J19" s="181"/>
    </row>
    <row r="20" spans="1:10" x14ac:dyDescent="0.25">
      <c r="A20" s="168"/>
      <c r="B20" s="169"/>
      <c r="C20" s="169"/>
      <c r="D20" s="170" t="s">
        <v>1</v>
      </c>
      <c r="E20" s="178">
        <v>295528.86</v>
      </c>
      <c r="F20" s="172">
        <f>F21</f>
        <v>675179</v>
      </c>
      <c r="G20" s="172">
        <f>G21+G22</f>
        <v>1672300</v>
      </c>
      <c r="H20" s="172">
        <f>H21+H22</f>
        <v>1672300</v>
      </c>
      <c r="I20" s="172">
        <f>I21+I22</f>
        <v>1672300</v>
      </c>
      <c r="J20" s="181"/>
    </row>
    <row r="21" spans="1:10" x14ac:dyDescent="0.25">
      <c r="A21" s="125">
        <v>3</v>
      </c>
      <c r="B21" s="132"/>
      <c r="C21" s="132">
        <v>11</v>
      </c>
      <c r="D21" s="132" t="s">
        <v>56</v>
      </c>
      <c r="E21" s="176">
        <v>295528.08</v>
      </c>
      <c r="F21" s="167">
        <v>675179</v>
      </c>
      <c r="G21" s="167">
        <v>1272300</v>
      </c>
      <c r="H21" s="167">
        <v>1272300</v>
      </c>
      <c r="I21" s="167">
        <v>1272300</v>
      </c>
      <c r="J21" s="181"/>
    </row>
    <row r="22" spans="1:10" ht="25.5" x14ac:dyDescent="0.25">
      <c r="A22" s="125"/>
      <c r="B22" s="132"/>
      <c r="C22" s="132">
        <v>25</v>
      </c>
      <c r="D22" s="182" t="s">
        <v>57</v>
      </c>
      <c r="E22" s="176">
        <v>0</v>
      </c>
      <c r="F22" s="167">
        <v>0</v>
      </c>
      <c r="G22" s="167">
        <v>400000</v>
      </c>
      <c r="H22" s="167">
        <v>400000</v>
      </c>
      <c r="I22" s="167">
        <v>400000</v>
      </c>
      <c r="J22" s="181"/>
    </row>
    <row r="23" spans="1:10" ht="25.5" x14ac:dyDescent="0.25">
      <c r="A23" s="134">
        <v>4</v>
      </c>
      <c r="B23" s="134"/>
      <c r="C23" s="134"/>
      <c r="D23" s="135" t="s">
        <v>58</v>
      </c>
      <c r="E23" s="179">
        <v>40331.86</v>
      </c>
      <c r="F23" s="173">
        <f>F24</f>
        <v>148400</v>
      </c>
      <c r="G23" s="173">
        <f>G24</f>
        <v>53000</v>
      </c>
      <c r="H23" s="173">
        <f t="shared" ref="H23:I23" si="1">H24</f>
        <v>53000</v>
      </c>
      <c r="I23" s="173">
        <f t="shared" si="1"/>
        <v>53000</v>
      </c>
      <c r="J23" s="181"/>
    </row>
    <row r="24" spans="1:10" x14ac:dyDescent="0.25">
      <c r="A24" s="132"/>
      <c r="B24" s="132"/>
      <c r="C24" s="132">
        <v>11</v>
      </c>
      <c r="D24" s="136" t="s">
        <v>56</v>
      </c>
      <c r="E24" s="176">
        <v>40331.86</v>
      </c>
      <c r="F24" s="167">
        <v>148400</v>
      </c>
      <c r="G24" s="167">
        <v>53000</v>
      </c>
      <c r="H24" s="167">
        <v>53000</v>
      </c>
      <c r="I24" s="171">
        <v>53000</v>
      </c>
      <c r="J24" s="181"/>
    </row>
    <row r="25" spans="1:10" x14ac:dyDescent="0.25">
      <c r="A25" s="181"/>
      <c r="B25" s="181"/>
      <c r="C25" s="181"/>
      <c r="D25" s="181"/>
      <c r="E25" s="181"/>
      <c r="F25" s="181"/>
      <c r="G25" s="181"/>
      <c r="H25" s="181"/>
      <c r="I25" s="181"/>
      <c r="J25" s="181"/>
    </row>
  </sheetData>
  <mergeCells count="5">
    <mergeCell ref="A1:I1"/>
    <mergeCell ref="A3:I3"/>
    <mergeCell ref="A5:I5"/>
    <mergeCell ref="E17:G17"/>
    <mergeCell ref="E6:G6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96"/>
  <sheetViews>
    <sheetView workbookViewId="0">
      <selection activeCell="I7" sqref="I7"/>
    </sheetView>
  </sheetViews>
  <sheetFormatPr defaultRowHeight="15" x14ac:dyDescent="0.25"/>
  <cols>
    <col min="1" max="1" width="23.28515625" style="4" customWidth="1"/>
    <col min="2" max="2" width="66.42578125" customWidth="1"/>
    <col min="3" max="3" width="16.140625" customWidth="1"/>
    <col min="4" max="4" width="15.85546875" customWidth="1"/>
    <col min="5" max="6" width="13.42578125" customWidth="1"/>
    <col min="9" max="9" width="12.5703125" customWidth="1"/>
    <col min="10" max="10" width="13" customWidth="1"/>
    <col min="11" max="11" width="13.5703125" customWidth="1"/>
    <col min="12" max="12" width="14.140625" customWidth="1"/>
    <col min="13" max="13" width="15" customWidth="1"/>
    <col min="15" max="15" width="16.7109375" customWidth="1"/>
  </cols>
  <sheetData>
    <row r="1" spans="1:15" ht="45.75" customHeight="1" x14ac:dyDescent="0.25">
      <c r="A1" s="5" t="s">
        <v>9</v>
      </c>
      <c r="B1" s="2" t="s">
        <v>10</v>
      </c>
      <c r="C1" s="1" t="s">
        <v>113</v>
      </c>
      <c r="D1" s="1" t="s">
        <v>114</v>
      </c>
      <c r="E1" s="48" t="s">
        <v>115</v>
      </c>
      <c r="F1" s="48" t="s">
        <v>116</v>
      </c>
    </row>
    <row r="2" spans="1:15" x14ac:dyDescent="0.25">
      <c r="A2" s="8"/>
      <c r="B2" s="9" t="s">
        <v>0</v>
      </c>
      <c r="C2" s="10">
        <f>C3</f>
        <v>823579</v>
      </c>
      <c r="D2" s="10">
        <f t="shared" ref="D2:F4" si="0">D3</f>
        <v>1672300</v>
      </c>
      <c r="E2" s="10">
        <f t="shared" si="0"/>
        <v>1672300</v>
      </c>
      <c r="F2" s="10">
        <f t="shared" si="0"/>
        <v>1672300</v>
      </c>
    </row>
    <row r="3" spans="1:15" x14ac:dyDescent="0.25">
      <c r="A3" s="11" t="s">
        <v>122</v>
      </c>
      <c r="B3" s="12" t="s">
        <v>123</v>
      </c>
      <c r="C3" s="13">
        <f>C4</f>
        <v>823579</v>
      </c>
      <c r="D3" s="13">
        <f t="shared" si="0"/>
        <v>1672300</v>
      </c>
      <c r="E3" s="13">
        <f t="shared" si="0"/>
        <v>1672300</v>
      </c>
      <c r="F3" s="13">
        <f t="shared" si="0"/>
        <v>1672300</v>
      </c>
    </row>
    <row r="4" spans="1:15" x14ac:dyDescent="0.25">
      <c r="A4" s="14" t="s">
        <v>124</v>
      </c>
      <c r="B4" s="15" t="s">
        <v>125</v>
      </c>
      <c r="C4" s="16">
        <f>C5</f>
        <v>823579</v>
      </c>
      <c r="D4" s="16">
        <f t="shared" si="0"/>
        <v>1672300</v>
      </c>
      <c r="E4" s="16">
        <f t="shared" si="0"/>
        <v>1672300</v>
      </c>
      <c r="F4" s="16">
        <f t="shared" si="0"/>
        <v>1672300</v>
      </c>
      <c r="K4" s="45"/>
      <c r="L4" s="44"/>
      <c r="O4" s="44"/>
    </row>
    <row r="5" spans="1:15" x14ac:dyDescent="0.25">
      <c r="A5" s="17" t="s">
        <v>54</v>
      </c>
      <c r="B5" s="18" t="s">
        <v>56</v>
      </c>
      <c r="C5" s="19">
        <f>C6+C75</f>
        <v>823579</v>
      </c>
      <c r="D5" s="19">
        <f>D6+D75+D87</f>
        <v>1672300</v>
      </c>
      <c r="E5" s="19">
        <f t="shared" ref="E5:F5" si="1">E6+E75+E87</f>
        <v>1672300</v>
      </c>
      <c r="F5" s="19">
        <f t="shared" si="1"/>
        <v>1672300</v>
      </c>
      <c r="K5" s="45"/>
      <c r="L5" s="44"/>
      <c r="O5" s="44"/>
    </row>
    <row r="6" spans="1:15" x14ac:dyDescent="0.25">
      <c r="A6" s="160">
        <v>3</v>
      </c>
      <c r="B6" s="161" t="s">
        <v>1</v>
      </c>
      <c r="C6" s="163">
        <f>C7+C18+C71</f>
        <v>675179</v>
      </c>
      <c r="D6" s="163">
        <f>D7+D18+D71</f>
        <v>1219300</v>
      </c>
      <c r="E6" s="163">
        <f t="shared" ref="E6:F6" si="2">E7+E18+E71</f>
        <v>1219300</v>
      </c>
      <c r="F6" s="163">
        <f t="shared" si="2"/>
        <v>1219300</v>
      </c>
      <c r="K6" s="45"/>
      <c r="L6" s="44"/>
      <c r="O6" s="44"/>
    </row>
    <row r="7" spans="1:15" x14ac:dyDescent="0.25">
      <c r="A7" s="20">
        <v>31</v>
      </c>
      <c r="B7" s="32" t="s">
        <v>49</v>
      </c>
      <c r="C7" s="22">
        <f>C8+C10+C16</f>
        <v>60604</v>
      </c>
      <c r="D7" s="22">
        <f>D8+D10+D16</f>
        <v>651700</v>
      </c>
      <c r="E7" s="22">
        <f t="shared" ref="E7:F7" si="3">E8+E10+E16</f>
        <v>651700</v>
      </c>
      <c r="F7" s="22">
        <f t="shared" si="3"/>
        <v>651700</v>
      </c>
      <c r="K7" s="45"/>
      <c r="L7" s="44"/>
      <c r="O7" s="44"/>
    </row>
    <row r="8" spans="1:15" x14ac:dyDescent="0.25">
      <c r="A8" s="23">
        <v>311</v>
      </c>
      <c r="B8" s="33" t="s">
        <v>50</v>
      </c>
      <c r="C8" s="25">
        <f>SUM(C9:C9)</f>
        <v>48724</v>
      </c>
      <c r="D8" s="25">
        <f>SUM(D9:D9)</f>
        <v>540000</v>
      </c>
      <c r="E8" s="25">
        <f>SUM(E9:E9)</f>
        <v>540000</v>
      </c>
      <c r="F8" s="25">
        <f>SUM(F9:F9)</f>
        <v>540000</v>
      </c>
      <c r="H8" s="70"/>
      <c r="I8" s="72"/>
      <c r="J8" s="73"/>
      <c r="K8" s="144"/>
      <c r="L8" s="72"/>
      <c r="M8" s="70"/>
      <c r="O8" s="44"/>
    </row>
    <row r="9" spans="1:15" x14ac:dyDescent="0.25">
      <c r="A9" s="26">
        <v>31111</v>
      </c>
      <c r="B9" s="34" t="s">
        <v>51</v>
      </c>
      <c r="C9" s="28">
        <v>48724</v>
      </c>
      <c r="D9" s="28">
        <v>540000</v>
      </c>
      <c r="E9" s="28">
        <v>540000</v>
      </c>
      <c r="F9" s="28">
        <v>540000</v>
      </c>
      <c r="H9" s="73"/>
      <c r="I9" s="71"/>
      <c r="J9" s="71"/>
      <c r="K9" s="71"/>
      <c r="L9" s="71"/>
      <c r="M9" s="70"/>
      <c r="O9" s="44"/>
    </row>
    <row r="10" spans="1:15" x14ac:dyDescent="0.25">
      <c r="A10" s="23">
        <v>312</v>
      </c>
      <c r="B10" s="33" t="s">
        <v>52</v>
      </c>
      <c r="C10" s="25">
        <f>SUM(C11:C15)</f>
        <v>3580</v>
      </c>
      <c r="D10" s="25">
        <f t="shared" ref="D10:F10" si="4">SUM(D11:D15)</f>
        <v>22600</v>
      </c>
      <c r="E10" s="25">
        <f t="shared" si="4"/>
        <v>22600</v>
      </c>
      <c r="F10" s="25">
        <f t="shared" si="4"/>
        <v>22600</v>
      </c>
      <c r="H10" s="73"/>
      <c r="I10" s="71"/>
      <c r="J10" s="71"/>
      <c r="K10" s="71"/>
      <c r="L10" s="71"/>
      <c r="M10" s="70"/>
      <c r="O10" s="44"/>
    </row>
    <row r="11" spans="1:15" x14ac:dyDescent="0.25">
      <c r="A11" s="26">
        <v>31212</v>
      </c>
      <c r="B11" s="34" t="s">
        <v>126</v>
      </c>
      <c r="C11" s="28">
        <v>3000</v>
      </c>
      <c r="D11" s="28">
        <v>8500</v>
      </c>
      <c r="E11" s="28">
        <v>8500</v>
      </c>
      <c r="F11" s="28">
        <v>8500</v>
      </c>
      <c r="H11" s="73"/>
      <c r="I11" s="71"/>
      <c r="J11" s="71"/>
      <c r="K11" s="71"/>
      <c r="L11" s="71"/>
      <c r="M11" s="70"/>
      <c r="O11" s="44"/>
    </row>
    <row r="12" spans="1:15" x14ac:dyDescent="0.25">
      <c r="A12" s="26">
        <v>31213</v>
      </c>
      <c r="B12" s="34" t="s">
        <v>127</v>
      </c>
      <c r="C12" s="28">
        <v>280</v>
      </c>
      <c r="D12" s="28">
        <v>5600</v>
      </c>
      <c r="E12" s="28">
        <v>5600</v>
      </c>
      <c r="F12" s="28">
        <v>5600</v>
      </c>
      <c r="H12" s="73"/>
      <c r="I12" s="71"/>
      <c r="J12" s="71"/>
      <c r="K12" s="71"/>
      <c r="L12" s="71"/>
      <c r="M12" s="70"/>
      <c r="O12" s="44"/>
    </row>
    <row r="13" spans="1:15" x14ac:dyDescent="0.25">
      <c r="A13" s="26">
        <v>31214</v>
      </c>
      <c r="B13" s="34" t="s">
        <v>128</v>
      </c>
      <c r="C13" s="28">
        <v>0</v>
      </c>
      <c r="D13" s="28">
        <v>0</v>
      </c>
      <c r="E13" s="28">
        <v>0</v>
      </c>
      <c r="F13" s="28">
        <v>0</v>
      </c>
      <c r="H13" s="73"/>
      <c r="I13" s="71"/>
      <c r="J13" s="71"/>
      <c r="K13" s="71"/>
      <c r="L13" s="71"/>
      <c r="M13" s="70"/>
      <c r="O13" s="44"/>
    </row>
    <row r="14" spans="1:15" x14ac:dyDescent="0.25">
      <c r="A14" s="26">
        <v>31215</v>
      </c>
      <c r="B14" s="34" t="s">
        <v>129</v>
      </c>
      <c r="C14" s="28">
        <v>0</v>
      </c>
      <c r="D14" s="28">
        <v>0</v>
      </c>
      <c r="E14" s="28">
        <v>0</v>
      </c>
      <c r="F14" s="28">
        <v>0</v>
      </c>
      <c r="H14" s="73"/>
      <c r="I14" s="71"/>
      <c r="J14" s="71"/>
      <c r="K14" s="71"/>
      <c r="L14" s="71"/>
      <c r="M14" s="70"/>
      <c r="O14" s="44"/>
    </row>
    <row r="15" spans="1:15" x14ac:dyDescent="0.25">
      <c r="A15" s="26">
        <v>31216</v>
      </c>
      <c r="B15" s="34" t="s">
        <v>130</v>
      </c>
      <c r="C15" s="28">
        <v>300</v>
      </c>
      <c r="D15" s="28">
        <v>8500</v>
      </c>
      <c r="E15" s="28">
        <v>8500</v>
      </c>
      <c r="F15" s="28">
        <v>8500</v>
      </c>
      <c r="H15" s="73"/>
      <c r="I15" s="44"/>
      <c r="J15" s="44"/>
      <c r="K15" s="44"/>
      <c r="L15" s="44"/>
    </row>
    <row r="16" spans="1:15" x14ac:dyDescent="0.25">
      <c r="A16" s="23">
        <v>313</v>
      </c>
      <c r="B16" s="33" t="s">
        <v>131</v>
      </c>
      <c r="C16" s="25">
        <f>C17</f>
        <v>8300</v>
      </c>
      <c r="D16" s="25">
        <f t="shared" ref="D16:F16" si="5">D17</f>
        <v>89100</v>
      </c>
      <c r="E16" s="25">
        <f t="shared" si="5"/>
        <v>89100</v>
      </c>
      <c r="F16" s="25">
        <f t="shared" si="5"/>
        <v>89100</v>
      </c>
      <c r="H16" s="73"/>
      <c r="I16" s="44"/>
      <c r="J16" s="44"/>
      <c r="K16" s="44"/>
      <c r="L16" s="44"/>
    </row>
    <row r="17" spans="1:12" x14ac:dyDescent="0.25">
      <c r="A17" s="26">
        <v>31321</v>
      </c>
      <c r="B17" s="34" t="s">
        <v>53</v>
      </c>
      <c r="C17" s="28">
        <v>8300</v>
      </c>
      <c r="D17" s="28">
        <v>89100</v>
      </c>
      <c r="E17" s="28">
        <v>89100</v>
      </c>
      <c r="F17" s="28">
        <v>89100</v>
      </c>
      <c r="K17" s="45"/>
      <c r="L17" s="44"/>
    </row>
    <row r="18" spans="1:12" x14ac:dyDescent="0.25">
      <c r="A18" s="20">
        <v>32</v>
      </c>
      <c r="B18" s="21" t="s">
        <v>2</v>
      </c>
      <c r="C18" s="22">
        <f>C19+C25+C38+C64</f>
        <v>613375</v>
      </c>
      <c r="D18" s="22">
        <f>D19+D25+D38+D64</f>
        <v>566000</v>
      </c>
      <c r="E18" s="22">
        <f>E19+E25+E38+E64</f>
        <v>566000</v>
      </c>
      <c r="F18" s="22">
        <f>F19+F25+F38+F64</f>
        <v>566000</v>
      </c>
      <c r="K18" s="46"/>
      <c r="L18" s="44"/>
    </row>
    <row r="19" spans="1:12" x14ac:dyDescent="0.25">
      <c r="A19" s="23">
        <v>321</v>
      </c>
      <c r="B19" s="24" t="s">
        <v>3</v>
      </c>
      <c r="C19" s="25">
        <f>SUM(C20:C24)</f>
        <v>2300</v>
      </c>
      <c r="D19" s="25">
        <f>SUM(D20:D24)</f>
        <v>7000</v>
      </c>
      <c r="E19" s="25">
        <f>SUM(E20:E24)</f>
        <v>7000</v>
      </c>
      <c r="F19" s="25">
        <f>SUM(F20:F24)</f>
        <v>7000</v>
      </c>
      <c r="K19" s="46"/>
      <c r="L19" s="44"/>
    </row>
    <row r="20" spans="1:12" x14ac:dyDescent="0.25">
      <c r="A20" s="26">
        <v>32111</v>
      </c>
      <c r="B20" s="27" t="s">
        <v>11</v>
      </c>
      <c r="C20" s="28">
        <v>100</v>
      </c>
      <c r="D20" s="28">
        <v>1000</v>
      </c>
      <c r="E20" s="28">
        <v>1000</v>
      </c>
      <c r="F20" s="28">
        <v>1000</v>
      </c>
      <c r="K20" s="3"/>
      <c r="L20" s="47"/>
    </row>
    <row r="21" spans="1:12" x14ac:dyDescent="0.25">
      <c r="A21" s="26">
        <v>32113</v>
      </c>
      <c r="B21" s="27" t="s">
        <v>12</v>
      </c>
      <c r="C21" s="35">
        <v>0</v>
      </c>
      <c r="D21" s="28">
        <v>1000</v>
      </c>
      <c r="E21" s="28">
        <v>1000</v>
      </c>
      <c r="F21" s="28">
        <v>1000</v>
      </c>
    </row>
    <row r="22" spans="1:12" x14ac:dyDescent="0.25">
      <c r="A22" s="26">
        <v>32115</v>
      </c>
      <c r="B22" s="27" t="s">
        <v>13</v>
      </c>
      <c r="C22" s="35">
        <v>1000</v>
      </c>
      <c r="D22" s="28">
        <v>1000</v>
      </c>
      <c r="E22" s="28">
        <v>1000</v>
      </c>
      <c r="F22" s="28">
        <v>1000</v>
      </c>
    </row>
    <row r="23" spans="1:12" x14ac:dyDescent="0.25">
      <c r="A23" s="26">
        <v>32121</v>
      </c>
      <c r="B23" s="27" t="s">
        <v>132</v>
      </c>
      <c r="C23" s="28">
        <v>1200</v>
      </c>
      <c r="D23" s="28">
        <v>4000</v>
      </c>
      <c r="E23" s="28">
        <v>4000</v>
      </c>
      <c r="F23" s="28">
        <v>4000</v>
      </c>
    </row>
    <row r="24" spans="1:12" x14ac:dyDescent="0.25">
      <c r="A24" s="26">
        <v>32132</v>
      </c>
      <c r="B24" s="27" t="s">
        <v>14</v>
      </c>
      <c r="C24" s="28">
        <v>0</v>
      </c>
      <c r="D24" s="28">
        <v>0</v>
      </c>
      <c r="E24" s="28">
        <v>0</v>
      </c>
      <c r="F24" s="28">
        <v>0</v>
      </c>
    </row>
    <row r="25" spans="1:12" x14ac:dyDescent="0.25">
      <c r="A25" s="23">
        <v>322</v>
      </c>
      <c r="B25" s="24" t="s">
        <v>4</v>
      </c>
      <c r="C25" s="25">
        <f>SUM(C26:C37)</f>
        <v>24600</v>
      </c>
      <c r="D25" s="25">
        <f t="shared" ref="D25:F25" si="6">SUM(D26:D37)</f>
        <v>24600</v>
      </c>
      <c r="E25" s="25">
        <f t="shared" si="6"/>
        <v>24600</v>
      </c>
      <c r="F25" s="25">
        <f t="shared" si="6"/>
        <v>24600</v>
      </c>
    </row>
    <row r="26" spans="1:12" x14ac:dyDescent="0.25">
      <c r="A26" s="26">
        <v>32211</v>
      </c>
      <c r="B26" s="27" t="s">
        <v>15</v>
      </c>
      <c r="C26" s="28">
        <v>3000</v>
      </c>
      <c r="D26" s="28">
        <v>4000</v>
      </c>
      <c r="E26" s="28">
        <v>4000</v>
      </c>
      <c r="F26" s="28">
        <v>4000</v>
      </c>
    </row>
    <row r="27" spans="1:12" x14ac:dyDescent="0.25">
      <c r="A27" s="26">
        <v>32212</v>
      </c>
      <c r="B27" s="27" t="s">
        <v>16</v>
      </c>
      <c r="C27" s="28">
        <v>2000</v>
      </c>
      <c r="D27" s="28">
        <v>900</v>
      </c>
      <c r="E27" s="28">
        <v>900</v>
      </c>
      <c r="F27" s="28">
        <v>900</v>
      </c>
    </row>
    <row r="28" spans="1:12" x14ac:dyDescent="0.25">
      <c r="A28" s="26">
        <v>32214</v>
      </c>
      <c r="B28" s="27" t="s">
        <v>17</v>
      </c>
      <c r="C28" s="28">
        <v>1500</v>
      </c>
      <c r="D28" s="28">
        <v>1500</v>
      </c>
      <c r="E28" s="28">
        <v>1500</v>
      </c>
      <c r="F28" s="28">
        <v>1500</v>
      </c>
    </row>
    <row r="29" spans="1:12" x14ac:dyDescent="0.25">
      <c r="A29" s="26">
        <v>32216</v>
      </c>
      <c r="B29" s="27" t="s">
        <v>18</v>
      </c>
      <c r="C29" s="28">
        <v>1200</v>
      </c>
      <c r="D29" s="28">
        <v>3000</v>
      </c>
      <c r="E29" s="28">
        <v>3000</v>
      </c>
      <c r="F29" s="28">
        <v>3000</v>
      </c>
    </row>
    <row r="30" spans="1:12" x14ac:dyDescent="0.25">
      <c r="A30" s="26">
        <v>32229</v>
      </c>
      <c r="B30" s="27" t="s">
        <v>133</v>
      </c>
      <c r="C30" s="28">
        <v>500</v>
      </c>
      <c r="D30" s="28">
        <v>0</v>
      </c>
      <c r="E30" s="28">
        <v>0</v>
      </c>
      <c r="F30" s="28">
        <v>0</v>
      </c>
    </row>
    <row r="31" spans="1:12" x14ac:dyDescent="0.25">
      <c r="A31" s="26">
        <v>32231</v>
      </c>
      <c r="B31" s="27" t="s">
        <v>19</v>
      </c>
      <c r="C31" s="28">
        <v>0</v>
      </c>
      <c r="D31" s="28">
        <v>0</v>
      </c>
      <c r="E31" s="28">
        <v>0</v>
      </c>
      <c r="F31" s="28">
        <v>0</v>
      </c>
    </row>
    <row r="32" spans="1:12" x14ac:dyDescent="0.25">
      <c r="A32" s="26">
        <v>32233</v>
      </c>
      <c r="B32" s="27" t="s">
        <v>20</v>
      </c>
      <c r="C32" s="28">
        <v>0</v>
      </c>
      <c r="D32" s="28">
        <v>0</v>
      </c>
      <c r="E32" s="28">
        <v>0</v>
      </c>
      <c r="F32" s="28">
        <v>0</v>
      </c>
    </row>
    <row r="33" spans="1:6" x14ac:dyDescent="0.25">
      <c r="A33" s="26">
        <v>32234</v>
      </c>
      <c r="B33" s="27" t="s">
        <v>21</v>
      </c>
      <c r="C33" s="28">
        <v>0</v>
      </c>
      <c r="D33" s="28">
        <v>0</v>
      </c>
      <c r="E33" s="28">
        <v>0</v>
      </c>
      <c r="F33" s="28">
        <v>0</v>
      </c>
    </row>
    <row r="34" spans="1:6" x14ac:dyDescent="0.25">
      <c r="A34" s="26">
        <v>32239</v>
      </c>
      <c r="B34" s="27" t="s">
        <v>22</v>
      </c>
      <c r="C34" s="28">
        <v>0</v>
      </c>
      <c r="D34" s="28">
        <v>4000</v>
      </c>
      <c r="E34" s="28">
        <v>4000</v>
      </c>
      <c r="F34" s="28">
        <v>4000</v>
      </c>
    </row>
    <row r="35" spans="1:6" x14ac:dyDescent="0.25">
      <c r="A35" s="26">
        <v>32241</v>
      </c>
      <c r="B35" s="27" t="s">
        <v>23</v>
      </c>
      <c r="C35" s="35">
        <v>3400</v>
      </c>
      <c r="D35" s="28">
        <v>2000</v>
      </c>
      <c r="E35" s="28">
        <v>2000</v>
      </c>
      <c r="F35" s="28">
        <v>2000</v>
      </c>
    </row>
    <row r="36" spans="1:6" x14ac:dyDescent="0.25">
      <c r="A36" s="26">
        <v>32251</v>
      </c>
      <c r="B36" s="27" t="s">
        <v>24</v>
      </c>
      <c r="C36" s="43">
        <v>13000</v>
      </c>
      <c r="D36" s="28">
        <v>6000</v>
      </c>
      <c r="E36" s="28">
        <v>6000</v>
      </c>
      <c r="F36" s="28">
        <v>6000</v>
      </c>
    </row>
    <row r="37" spans="1:6" x14ac:dyDescent="0.25">
      <c r="A37" s="26">
        <v>32271</v>
      </c>
      <c r="B37" s="27" t="s">
        <v>25</v>
      </c>
      <c r="C37" s="28">
        <v>0</v>
      </c>
      <c r="D37" s="28">
        <v>3200</v>
      </c>
      <c r="E37" s="28">
        <v>3200</v>
      </c>
      <c r="F37" s="28">
        <v>3200</v>
      </c>
    </row>
    <row r="38" spans="1:6" x14ac:dyDescent="0.25">
      <c r="A38" s="23">
        <v>323</v>
      </c>
      <c r="B38" s="24" t="s">
        <v>5</v>
      </c>
      <c r="C38" s="25">
        <f>SUM(C39:C63)</f>
        <v>578975</v>
      </c>
      <c r="D38" s="25">
        <f t="shared" ref="D38:F38" si="7">SUM(D39:D63)</f>
        <v>525200</v>
      </c>
      <c r="E38" s="25">
        <f t="shared" si="7"/>
        <v>525200</v>
      </c>
      <c r="F38" s="25">
        <f t="shared" si="7"/>
        <v>525200</v>
      </c>
    </row>
    <row r="39" spans="1:6" x14ac:dyDescent="0.25">
      <c r="A39" s="26">
        <v>32311</v>
      </c>
      <c r="B39" s="27" t="s">
        <v>26</v>
      </c>
      <c r="C39" s="28">
        <v>3200</v>
      </c>
      <c r="D39" s="28">
        <v>3200</v>
      </c>
      <c r="E39" s="28">
        <v>3200</v>
      </c>
      <c r="F39" s="28">
        <v>3200</v>
      </c>
    </row>
    <row r="40" spans="1:6" x14ac:dyDescent="0.25">
      <c r="A40" s="26">
        <v>32313</v>
      </c>
      <c r="B40" s="27" t="s">
        <v>27</v>
      </c>
      <c r="C40" s="28">
        <v>100</v>
      </c>
      <c r="D40" s="28">
        <v>500</v>
      </c>
      <c r="E40" s="28">
        <v>500</v>
      </c>
      <c r="F40" s="28">
        <v>500</v>
      </c>
    </row>
    <row r="41" spans="1:6" x14ac:dyDescent="0.25">
      <c r="A41" s="26">
        <v>32319</v>
      </c>
      <c r="B41" s="27" t="s">
        <v>28</v>
      </c>
      <c r="C41" s="28">
        <v>0</v>
      </c>
      <c r="D41" s="28">
        <v>0</v>
      </c>
      <c r="E41" s="28">
        <v>0</v>
      </c>
      <c r="F41" s="28">
        <v>0</v>
      </c>
    </row>
    <row r="42" spans="1:6" x14ac:dyDescent="0.25">
      <c r="A42" s="26">
        <v>32321</v>
      </c>
      <c r="B42" s="27" t="s">
        <v>29</v>
      </c>
      <c r="C42" s="28">
        <v>33000</v>
      </c>
      <c r="D42" s="28">
        <v>15000</v>
      </c>
      <c r="E42" s="28">
        <v>15000</v>
      </c>
      <c r="F42" s="28">
        <v>15000</v>
      </c>
    </row>
    <row r="43" spans="1:6" x14ac:dyDescent="0.25">
      <c r="A43" s="26">
        <v>32322</v>
      </c>
      <c r="B43" s="27" t="s">
        <v>30</v>
      </c>
      <c r="C43" s="28">
        <v>15000</v>
      </c>
      <c r="D43" s="28">
        <v>7500</v>
      </c>
      <c r="E43" s="28">
        <v>7500</v>
      </c>
      <c r="F43" s="28">
        <v>7500</v>
      </c>
    </row>
    <row r="44" spans="1:6" x14ac:dyDescent="0.25">
      <c r="A44" s="26">
        <v>32329</v>
      </c>
      <c r="B44" s="27" t="s">
        <v>134</v>
      </c>
      <c r="C44" s="28">
        <v>1200</v>
      </c>
      <c r="D44" s="28">
        <v>16000</v>
      </c>
      <c r="E44" s="28">
        <v>16000</v>
      </c>
      <c r="F44" s="28">
        <v>16000</v>
      </c>
    </row>
    <row r="45" spans="1:6" x14ac:dyDescent="0.25">
      <c r="A45" s="26">
        <v>32331</v>
      </c>
      <c r="B45" s="27" t="s">
        <v>31</v>
      </c>
      <c r="C45" s="28">
        <v>0</v>
      </c>
      <c r="D45" s="28">
        <v>0</v>
      </c>
      <c r="E45" s="28">
        <v>0</v>
      </c>
      <c r="F45" s="28">
        <v>0</v>
      </c>
    </row>
    <row r="46" spans="1:6" x14ac:dyDescent="0.25">
      <c r="A46" s="26">
        <v>32341</v>
      </c>
      <c r="B46" s="27" t="s">
        <v>32</v>
      </c>
      <c r="C46" s="28">
        <v>200</v>
      </c>
      <c r="D46" s="28">
        <v>2000</v>
      </c>
      <c r="E46" s="28">
        <v>2000</v>
      </c>
      <c r="F46" s="28">
        <v>2000</v>
      </c>
    </row>
    <row r="47" spans="1:6" x14ac:dyDescent="0.25">
      <c r="A47" s="26">
        <v>32342</v>
      </c>
      <c r="B47" s="27" t="s">
        <v>33</v>
      </c>
      <c r="C47" s="28">
        <v>1000</v>
      </c>
      <c r="D47" s="28">
        <v>2000</v>
      </c>
      <c r="E47" s="28">
        <v>2000</v>
      </c>
      <c r="F47" s="28">
        <v>2000</v>
      </c>
    </row>
    <row r="48" spans="1:6" x14ac:dyDescent="0.25">
      <c r="A48" s="26">
        <v>32343</v>
      </c>
      <c r="B48" s="27" t="s">
        <v>34</v>
      </c>
      <c r="C48" s="28">
        <v>0</v>
      </c>
      <c r="D48" s="28">
        <v>1000</v>
      </c>
      <c r="E48" s="28">
        <v>1000</v>
      </c>
      <c r="F48" s="28">
        <v>1000</v>
      </c>
    </row>
    <row r="49" spans="1:6" x14ac:dyDescent="0.25">
      <c r="A49" s="26">
        <v>32344</v>
      </c>
      <c r="B49" s="27" t="s">
        <v>35</v>
      </c>
      <c r="C49" s="28">
        <v>0</v>
      </c>
      <c r="D49" s="28">
        <v>0</v>
      </c>
      <c r="E49" s="28">
        <v>0</v>
      </c>
      <c r="F49" s="28">
        <v>0</v>
      </c>
    </row>
    <row r="50" spans="1:6" x14ac:dyDescent="0.25">
      <c r="A50" s="26">
        <v>32349</v>
      </c>
      <c r="B50" s="27" t="s">
        <v>36</v>
      </c>
      <c r="C50" s="28">
        <v>400</v>
      </c>
      <c r="D50" s="28">
        <v>0</v>
      </c>
      <c r="E50" s="28">
        <v>0</v>
      </c>
      <c r="F50" s="28">
        <v>0</v>
      </c>
    </row>
    <row r="51" spans="1:6" x14ac:dyDescent="0.25">
      <c r="A51" s="26">
        <v>32352</v>
      </c>
      <c r="B51" s="27" t="s">
        <v>135</v>
      </c>
      <c r="C51" s="28">
        <v>450000</v>
      </c>
      <c r="D51" s="28">
        <v>450000</v>
      </c>
      <c r="E51" s="28">
        <v>450000</v>
      </c>
      <c r="F51" s="28">
        <v>450000</v>
      </c>
    </row>
    <row r="52" spans="1:6" x14ac:dyDescent="0.25">
      <c r="A52" s="26">
        <v>32359</v>
      </c>
      <c r="B52" s="27" t="s">
        <v>136</v>
      </c>
      <c r="C52" s="28">
        <v>200</v>
      </c>
      <c r="D52" s="28"/>
      <c r="E52" s="28"/>
      <c r="F52" s="28"/>
    </row>
    <row r="53" spans="1:6" x14ac:dyDescent="0.25">
      <c r="A53" s="26">
        <v>32361</v>
      </c>
      <c r="B53" s="27" t="s">
        <v>37</v>
      </c>
      <c r="C53" s="35">
        <v>0</v>
      </c>
      <c r="D53" s="28">
        <v>0</v>
      </c>
      <c r="E53" s="28">
        <v>0</v>
      </c>
      <c r="F53" s="28">
        <v>0</v>
      </c>
    </row>
    <row r="54" spans="1:6" x14ac:dyDescent="0.25">
      <c r="A54" s="26">
        <v>32372</v>
      </c>
      <c r="B54" s="27" t="s">
        <v>137</v>
      </c>
      <c r="C54" s="35">
        <v>22000</v>
      </c>
      <c r="D54" s="28"/>
      <c r="E54" s="28"/>
      <c r="F54" s="28"/>
    </row>
    <row r="55" spans="1:6" x14ac:dyDescent="0.25">
      <c r="A55" s="26">
        <v>32373</v>
      </c>
      <c r="B55" s="27" t="s">
        <v>38</v>
      </c>
      <c r="C55" s="28">
        <v>17700</v>
      </c>
      <c r="D55" s="28">
        <v>15300</v>
      </c>
      <c r="E55" s="28">
        <v>15300</v>
      </c>
      <c r="F55" s="28">
        <v>15300</v>
      </c>
    </row>
    <row r="56" spans="1:6" x14ac:dyDescent="0.25">
      <c r="A56" s="26">
        <v>32379</v>
      </c>
      <c r="B56" s="27" t="s">
        <v>39</v>
      </c>
      <c r="C56" s="28">
        <v>2600</v>
      </c>
      <c r="D56" s="28">
        <v>2600</v>
      </c>
      <c r="E56" s="28">
        <v>2600</v>
      </c>
      <c r="F56" s="28">
        <v>2600</v>
      </c>
    </row>
    <row r="57" spans="1:6" x14ac:dyDescent="0.25">
      <c r="A57" s="26">
        <v>32381</v>
      </c>
      <c r="B57" s="27" t="s">
        <v>40</v>
      </c>
      <c r="C57" s="28">
        <v>0</v>
      </c>
      <c r="D57" s="28">
        <v>0</v>
      </c>
      <c r="E57" s="28">
        <v>0</v>
      </c>
      <c r="F57" s="28">
        <v>0</v>
      </c>
    </row>
    <row r="58" spans="1:6" x14ac:dyDescent="0.25">
      <c r="A58" s="26">
        <v>32389</v>
      </c>
      <c r="B58" s="27" t="s">
        <v>41</v>
      </c>
      <c r="C58" s="28">
        <v>17000</v>
      </c>
      <c r="D58" s="28">
        <v>9100</v>
      </c>
      <c r="E58" s="28">
        <v>9100</v>
      </c>
      <c r="F58" s="28">
        <v>9100</v>
      </c>
    </row>
    <row r="59" spans="1:6" x14ac:dyDescent="0.25">
      <c r="A59" s="26">
        <v>32391</v>
      </c>
      <c r="B59" s="27" t="s">
        <v>42</v>
      </c>
      <c r="C59" s="28">
        <v>1000</v>
      </c>
      <c r="D59" s="28">
        <v>1000</v>
      </c>
      <c r="E59" s="28">
        <v>1000</v>
      </c>
      <c r="F59" s="28">
        <v>1000</v>
      </c>
    </row>
    <row r="60" spans="1:6" x14ac:dyDescent="0.25">
      <c r="A60" s="26">
        <v>32392</v>
      </c>
      <c r="B60" s="27" t="s">
        <v>65</v>
      </c>
      <c r="C60" s="28">
        <v>0</v>
      </c>
      <c r="D60" s="28">
        <v>0</v>
      </c>
      <c r="E60" s="28">
        <v>0</v>
      </c>
      <c r="F60" s="28">
        <v>0</v>
      </c>
    </row>
    <row r="61" spans="1:6" x14ac:dyDescent="0.25">
      <c r="A61" s="26">
        <v>32393</v>
      </c>
      <c r="B61" s="27" t="s">
        <v>138</v>
      </c>
      <c r="C61" s="28">
        <v>4000</v>
      </c>
      <c r="D61" s="28">
        <v>0</v>
      </c>
      <c r="E61" s="28">
        <v>0</v>
      </c>
      <c r="F61" s="28">
        <v>0</v>
      </c>
    </row>
    <row r="62" spans="1:6" x14ac:dyDescent="0.25">
      <c r="A62" s="26">
        <v>32395</v>
      </c>
      <c r="B62" s="27" t="s">
        <v>139</v>
      </c>
      <c r="C62" s="28">
        <v>10375</v>
      </c>
      <c r="D62" s="28"/>
      <c r="E62" s="28"/>
      <c r="F62" s="28"/>
    </row>
    <row r="63" spans="1:6" x14ac:dyDescent="0.25">
      <c r="A63" s="26">
        <v>32399</v>
      </c>
      <c r="B63" s="27" t="s">
        <v>43</v>
      </c>
      <c r="C63" s="28">
        <v>0</v>
      </c>
      <c r="D63" s="28">
        <v>0</v>
      </c>
      <c r="E63" s="28">
        <v>0</v>
      </c>
      <c r="F63" s="28">
        <v>0</v>
      </c>
    </row>
    <row r="64" spans="1:6" x14ac:dyDescent="0.25">
      <c r="A64" s="23">
        <v>329</v>
      </c>
      <c r="B64" s="24" t="s">
        <v>6</v>
      </c>
      <c r="C64" s="25">
        <f>SUM(C65:C70)</f>
        <v>7500</v>
      </c>
      <c r="D64" s="25">
        <f>SUM(D65:D70)</f>
        <v>9200</v>
      </c>
      <c r="E64" s="25">
        <f t="shared" ref="E64:F64" si="8">SUM(E65:E70)</f>
        <v>9200</v>
      </c>
      <c r="F64" s="25">
        <f t="shared" si="8"/>
        <v>9200</v>
      </c>
    </row>
    <row r="65" spans="1:11" x14ac:dyDescent="0.25">
      <c r="A65" s="38">
        <v>32911</v>
      </c>
      <c r="B65" s="39" t="s">
        <v>140</v>
      </c>
      <c r="C65" s="40">
        <v>7200</v>
      </c>
      <c r="D65" s="40">
        <v>7200</v>
      </c>
      <c r="E65" s="40">
        <v>7200</v>
      </c>
      <c r="F65" s="40">
        <v>7200</v>
      </c>
    </row>
    <row r="66" spans="1:11" x14ac:dyDescent="0.25">
      <c r="A66" s="26">
        <v>32931</v>
      </c>
      <c r="B66" s="27" t="s">
        <v>44</v>
      </c>
      <c r="C66" s="28">
        <v>0</v>
      </c>
      <c r="D66" s="28">
        <v>2000</v>
      </c>
      <c r="E66" s="28">
        <v>2000</v>
      </c>
      <c r="F66" s="28">
        <v>2000</v>
      </c>
    </row>
    <row r="67" spans="1:11" x14ac:dyDescent="0.25">
      <c r="A67" s="26">
        <v>32941</v>
      </c>
      <c r="B67" s="27" t="s">
        <v>45</v>
      </c>
      <c r="C67" s="28">
        <v>0</v>
      </c>
      <c r="D67" s="28">
        <v>0</v>
      </c>
      <c r="E67" s="28">
        <v>0</v>
      </c>
      <c r="F67" s="28">
        <v>0</v>
      </c>
    </row>
    <row r="68" spans="1:11" x14ac:dyDescent="0.25">
      <c r="A68" s="26">
        <v>32952</v>
      </c>
      <c r="B68" s="27" t="s">
        <v>46</v>
      </c>
      <c r="C68" s="28">
        <v>100</v>
      </c>
      <c r="D68" s="28">
        <v>0</v>
      </c>
      <c r="E68" s="28">
        <v>0</v>
      </c>
      <c r="F68" s="28">
        <v>0</v>
      </c>
    </row>
    <row r="69" spans="1:11" x14ac:dyDescent="0.25">
      <c r="A69" s="26">
        <v>32953</v>
      </c>
      <c r="B69" s="27" t="s">
        <v>47</v>
      </c>
      <c r="C69" s="28">
        <v>200</v>
      </c>
      <c r="D69" s="28">
        <v>0</v>
      </c>
      <c r="E69" s="28">
        <v>0</v>
      </c>
      <c r="F69" s="28">
        <v>0</v>
      </c>
      <c r="K69" s="7"/>
    </row>
    <row r="70" spans="1:11" x14ac:dyDescent="0.25">
      <c r="A70" s="26">
        <v>32999</v>
      </c>
      <c r="B70" s="27" t="s">
        <v>6</v>
      </c>
      <c r="C70" s="28">
        <v>0</v>
      </c>
      <c r="D70" s="28">
        <v>0</v>
      </c>
      <c r="E70" s="28">
        <v>0</v>
      </c>
      <c r="F70" s="28">
        <v>0</v>
      </c>
    </row>
    <row r="71" spans="1:11" x14ac:dyDescent="0.25">
      <c r="A71" s="29">
        <v>34</v>
      </c>
      <c r="B71" s="30" t="s">
        <v>8</v>
      </c>
      <c r="C71" s="31">
        <f t="shared" ref="C71:F71" si="9">C72</f>
        <v>1200</v>
      </c>
      <c r="D71" s="31">
        <f t="shared" si="9"/>
        <v>1600</v>
      </c>
      <c r="E71" s="31">
        <f t="shared" si="9"/>
        <v>1600</v>
      </c>
      <c r="F71" s="31">
        <f t="shared" si="9"/>
        <v>1600</v>
      </c>
    </row>
    <row r="72" spans="1:11" x14ac:dyDescent="0.25">
      <c r="A72" s="23">
        <v>343</v>
      </c>
      <c r="B72" s="24" t="s">
        <v>7</v>
      </c>
      <c r="C72" s="25">
        <f>SUM(C73:C74)</f>
        <v>1200</v>
      </c>
      <c r="D72" s="25">
        <f t="shared" ref="D72:F72" si="10">SUM(D73:D74)</f>
        <v>1600</v>
      </c>
      <c r="E72" s="25">
        <f t="shared" si="10"/>
        <v>1600</v>
      </c>
      <c r="F72" s="25">
        <f t="shared" si="10"/>
        <v>1600</v>
      </c>
    </row>
    <row r="73" spans="1:11" x14ac:dyDescent="0.25">
      <c r="A73" s="38">
        <v>34311</v>
      </c>
      <c r="B73" s="39" t="s">
        <v>48</v>
      </c>
      <c r="C73" s="40">
        <v>600</v>
      </c>
      <c r="D73" s="40">
        <v>1000</v>
      </c>
      <c r="E73" s="40">
        <v>1000</v>
      </c>
      <c r="F73" s="40">
        <v>1000</v>
      </c>
    </row>
    <row r="74" spans="1:11" x14ac:dyDescent="0.25">
      <c r="A74" s="38">
        <v>31312</v>
      </c>
      <c r="B74" s="39" t="s">
        <v>141</v>
      </c>
      <c r="C74" s="40">
        <v>600</v>
      </c>
      <c r="D74" s="40">
        <v>600</v>
      </c>
      <c r="E74" s="40">
        <v>600</v>
      </c>
      <c r="F74" s="40">
        <v>600</v>
      </c>
    </row>
    <row r="75" spans="1:11" x14ac:dyDescent="0.25">
      <c r="A75" s="160">
        <v>4</v>
      </c>
      <c r="B75" s="161" t="s">
        <v>58</v>
      </c>
      <c r="C75" s="162">
        <f>C76+C85</f>
        <v>148400</v>
      </c>
      <c r="D75" s="162">
        <f t="shared" ref="D75:F76" si="11">D76</f>
        <v>53000</v>
      </c>
      <c r="E75" s="162">
        <f t="shared" si="11"/>
        <v>53000</v>
      </c>
      <c r="F75" s="162">
        <f t="shared" si="11"/>
        <v>53000</v>
      </c>
    </row>
    <row r="76" spans="1:11" x14ac:dyDescent="0.25">
      <c r="A76" s="20">
        <v>42</v>
      </c>
      <c r="B76" s="32" t="s">
        <v>59</v>
      </c>
      <c r="C76" s="22">
        <f>C77</f>
        <v>123400</v>
      </c>
      <c r="D76" s="22">
        <f t="shared" si="11"/>
        <v>53000</v>
      </c>
      <c r="E76" s="22">
        <f t="shared" si="11"/>
        <v>53000</v>
      </c>
      <c r="F76" s="22">
        <f t="shared" si="11"/>
        <v>53000</v>
      </c>
    </row>
    <row r="77" spans="1:11" x14ac:dyDescent="0.25">
      <c r="A77" s="23">
        <v>422</v>
      </c>
      <c r="B77" s="33" t="s">
        <v>60</v>
      </c>
      <c r="C77" s="25">
        <f>SUM(C78:C84)</f>
        <v>123400</v>
      </c>
      <c r="D77" s="25">
        <f>SUM(D78:D84)</f>
        <v>53000</v>
      </c>
      <c r="E77" s="25">
        <f>SUM(E78:E84)</f>
        <v>53000</v>
      </c>
      <c r="F77" s="25">
        <f>SUM(F78:F84)</f>
        <v>53000</v>
      </c>
    </row>
    <row r="78" spans="1:11" x14ac:dyDescent="0.25">
      <c r="A78" s="26">
        <v>42211</v>
      </c>
      <c r="B78" s="34" t="s">
        <v>61</v>
      </c>
      <c r="C78" s="28">
        <v>8000</v>
      </c>
      <c r="D78" s="28">
        <v>3000</v>
      </c>
      <c r="E78" s="28">
        <v>3000</v>
      </c>
      <c r="F78" s="28">
        <v>3000</v>
      </c>
    </row>
    <row r="79" spans="1:11" x14ac:dyDescent="0.25">
      <c r="A79" s="26">
        <v>42212</v>
      </c>
      <c r="B79" s="34" t="s">
        <v>142</v>
      </c>
      <c r="C79" s="28">
        <v>26200</v>
      </c>
      <c r="D79" s="28">
        <v>15000</v>
      </c>
      <c r="E79" s="28">
        <v>15000</v>
      </c>
      <c r="F79" s="28">
        <v>15000</v>
      </c>
    </row>
    <row r="80" spans="1:11" x14ac:dyDescent="0.25">
      <c r="A80" s="26">
        <v>42219</v>
      </c>
      <c r="B80" s="34" t="s">
        <v>63</v>
      </c>
      <c r="C80" s="28">
        <v>53200</v>
      </c>
      <c r="D80" s="28">
        <v>0</v>
      </c>
      <c r="E80" s="28">
        <v>0</v>
      </c>
      <c r="F80" s="28">
        <v>0</v>
      </c>
    </row>
    <row r="81" spans="1:6" x14ac:dyDescent="0.25">
      <c r="A81" s="26">
        <v>42241</v>
      </c>
      <c r="B81" s="34" t="s">
        <v>143</v>
      </c>
      <c r="C81" s="28">
        <v>8500</v>
      </c>
      <c r="D81" s="28">
        <v>10000</v>
      </c>
      <c r="E81" s="28">
        <v>10000</v>
      </c>
      <c r="F81" s="28">
        <v>10000</v>
      </c>
    </row>
    <row r="82" spans="1:6" x14ac:dyDescent="0.25">
      <c r="A82" s="26">
        <v>42271</v>
      </c>
      <c r="B82" s="34" t="s">
        <v>103</v>
      </c>
      <c r="C82" s="28">
        <v>9000</v>
      </c>
      <c r="D82" s="28">
        <v>0</v>
      </c>
      <c r="E82" s="28">
        <v>0</v>
      </c>
      <c r="F82" s="28">
        <v>0</v>
      </c>
    </row>
    <row r="83" spans="1:6" x14ac:dyDescent="0.25">
      <c r="A83" s="26">
        <v>42272</v>
      </c>
      <c r="B83" s="34" t="s">
        <v>144</v>
      </c>
      <c r="C83" s="28">
        <v>9000</v>
      </c>
      <c r="D83" s="28">
        <v>9000</v>
      </c>
      <c r="E83" s="28">
        <v>9000</v>
      </c>
      <c r="F83" s="28">
        <v>9000</v>
      </c>
    </row>
    <row r="84" spans="1:6" x14ac:dyDescent="0.25">
      <c r="A84" s="26">
        <v>42273</v>
      </c>
      <c r="B84" s="34" t="s">
        <v>145</v>
      </c>
      <c r="C84" s="28">
        <v>9500</v>
      </c>
      <c r="D84" s="28">
        <v>16000</v>
      </c>
      <c r="E84" s="28">
        <v>16000</v>
      </c>
      <c r="F84" s="28">
        <v>16000</v>
      </c>
    </row>
    <row r="85" spans="1:6" x14ac:dyDescent="0.25">
      <c r="A85" s="145">
        <v>423</v>
      </c>
      <c r="B85" s="146" t="s">
        <v>147</v>
      </c>
      <c r="C85" s="147">
        <f>C86</f>
        <v>25000</v>
      </c>
      <c r="D85" s="51">
        <f>D86</f>
        <v>0</v>
      </c>
      <c r="E85" s="51">
        <f t="shared" ref="E85:F85" si="12">E86</f>
        <v>0</v>
      </c>
      <c r="F85" s="51">
        <f t="shared" si="12"/>
        <v>0</v>
      </c>
    </row>
    <row r="86" spans="1:6" x14ac:dyDescent="0.25">
      <c r="A86" s="26">
        <v>42313</v>
      </c>
      <c r="B86" s="34" t="s">
        <v>146</v>
      </c>
      <c r="C86" s="28">
        <v>25000</v>
      </c>
      <c r="D86" s="28">
        <v>0</v>
      </c>
      <c r="E86" s="28">
        <v>0</v>
      </c>
      <c r="F86" s="28">
        <v>0</v>
      </c>
    </row>
    <row r="87" spans="1:6" x14ac:dyDescent="0.25">
      <c r="A87" s="17" t="s">
        <v>62</v>
      </c>
      <c r="B87" s="6" t="s">
        <v>64</v>
      </c>
      <c r="C87" s="19">
        <f t="shared" ref="C87" si="13">C90</f>
        <v>0</v>
      </c>
      <c r="D87" s="19">
        <f>D89+D94</f>
        <v>400000</v>
      </c>
      <c r="E87" s="19">
        <f t="shared" ref="E87:F87" si="14">E89+E94</f>
        <v>400000</v>
      </c>
      <c r="F87" s="19">
        <f t="shared" si="14"/>
        <v>400000</v>
      </c>
    </row>
    <row r="88" spans="1:6" x14ac:dyDescent="0.25">
      <c r="A88" s="160">
        <v>3</v>
      </c>
      <c r="B88" s="161" t="s">
        <v>1</v>
      </c>
      <c r="C88" s="163">
        <f t="shared" ref="C88:F88" si="15">C89</f>
        <v>0</v>
      </c>
      <c r="D88" s="163">
        <f>D87</f>
        <v>400000</v>
      </c>
      <c r="E88" s="163">
        <f t="shared" si="15"/>
        <v>247760</v>
      </c>
      <c r="F88" s="163">
        <f t="shared" si="15"/>
        <v>247760</v>
      </c>
    </row>
    <row r="89" spans="1:6" x14ac:dyDescent="0.25">
      <c r="A89" s="20">
        <v>32</v>
      </c>
      <c r="B89" s="21" t="s">
        <v>2</v>
      </c>
      <c r="C89" s="22">
        <f>C90+C97+C110+C136</f>
        <v>0</v>
      </c>
      <c r="D89" s="50">
        <f>SUM(D90:D93)</f>
        <v>247760</v>
      </c>
      <c r="E89" s="50">
        <f t="shared" ref="E89:F89" si="16">SUM(E90:E93)</f>
        <v>247760</v>
      </c>
      <c r="F89" s="50">
        <f t="shared" si="16"/>
        <v>247760</v>
      </c>
    </row>
    <row r="90" spans="1:6" x14ac:dyDescent="0.25">
      <c r="A90" s="38">
        <v>32224</v>
      </c>
      <c r="B90" s="41" t="s">
        <v>167</v>
      </c>
      <c r="C90" s="35">
        <f t="shared" ref="C90" si="17">SUM(C91:C93)</f>
        <v>0</v>
      </c>
      <c r="D90" s="35">
        <v>206500</v>
      </c>
      <c r="E90" s="35">
        <v>206500</v>
      </c>
      <c r="F90" s="35">
        <v>206500</v>
      </c>
    </row>
    <row r="91" spans="1:6" x14ac:dyDescent="0.25">
      <c r="A91" s="36">
        <v>32226</v>
      </c>
      <c r="B91" s="34" t="s">
        <v>168</v>
      </c>
      <c r="C91" s="28">
        <v>0</v>
      </c>
      <c r="D91" s="28">
        <v>500</v>
      </c>
      <c r="E91" s="28">
        <v>500</v>
      </c>
      <c r="F91" s="28">
        <v>500</v>
      </c>
    </row>
    <row r="92" spans="1:6" x14ac:dyDescent="0.25">
      <c r="A92" s="26">
        <v>32231</v>
      </c>
      <c r="B92" s="34" t="s">
        <v>19</v>
      </c>
      <c r="C92" s="28">
        <v>0</v>
      </c>
      <c r="D92" s="28">
        <v>35000</v>
      </c>
      <c r="E92" s="28">
        <v>35000</v>
      </c>
      <c r="F92" s="28">
        <v>35000</v>
      </c>
    </row>
    <row r="93" spans="1:6" x14ac:dyDescent="0.25">
      <c r="A93" s="26">
        <v>32349</v>
      </c>
      <c r="B93" s="34" t="s">
        <v>36</v>
      </c>
      <c r="C93" s="28">
        <v>0</v>
      </c>
      <c r="D93" s="28">
        <v>5760</v>
      </c>
      <c r="E93" s="28">
        <v>5760</v>
      </c>
      <c r="F93" s="28">
        <v>5760</v>
      </c>
    </row>
    <row r="94" spans="1:6" x14ac:dyDescent="0.25">
      <c r="A94" s="23">
        <v>323</v>
      </c>
      <c r="B94" s="24" t="s">
        <v>5</v>
      </c>
      <c r="C94" s="51">
        <f>C95</f>
        <v>0</v>
      </c>
      <c r="D94" s="51">
        <f>D95</f>
        <v>152240</v>
      </c>
      <c r="E94" s="51">
        <f>E95</f>
        <v>152240</v>
      </c>
      <c r="F94" s="51">
        <f>F95</f>
        <v>152240</v>
      </c>
    </row>
    <row r="95" spans="1:6" x14ac:dyDescent="0.25">
      <c r="A95" s="26">
        <v>32352</v>
      </c>
      <c r="B95" s="34" t="s">
        <v>135</v>
      </c>
      <c r="C95" s="180">
        <v>0</v>
      </c>
      <c r="D95" s="28">
        <v>152240</v>
      </c>
      <c r="E95" s="28">
        <v>152240</v>
      </c>
      <c r="F95" s="28">
        <v>152240</v>
      </c>
    </row>
    <row r="96" spans="1:6" x14ac:dyDescent="0.25">
      <c r="D96" s="181"/>
    </row>
  </sheetData>
  <pageMargins left="0.7" right="0.7" top="0.75" bottom="0.75" header="0.3" footer="0.3"/>
  <pageSetup paperSize="9" scale="59" fitToHeight="0" orientation="landscape" r:id="rId1"/>
  <ignoredErrors>
    <ignoredError sqref="D8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workbookViewId="0">
      <selection activeCell="E23" sqref="E23"/>
    </sheetView>
  </sheetViews>
  <sheetFormatPr defaultRowHeight="15" x14ac:dyDescent="0.25"/>
  <cols>
    <col min="1" max="1" width="19.85546875" style="58" customWidth="1"/>
    <col min="2" max="2" width="63.5703125" style="58" customWidth="1"/>
    <col min="3" max="4" width="14.7109375" style="58" customWidth="1"/>
    <col min="5" max="5" width="15.42578125" style="58" customWidth="1"/>
    <col min="6" max="6" width="14.7109375" style="58" customWidth="1"/>
    <col min="7" max="7" width="9.140625" style="58"/>
    <col min="8" max="8" width="8.28515625" style="58" customWidth="1"/>
    <col min="9" max="9" width="13.85546875" style="58" customWidth="1"/>
    <col min="10" max="10" width="11.7109375" style="58" customWidth="1"/>
    <col min="11" max="11" width="11.42578125" style="58" customWidth="1"/>
    <col min="12" max="12" width="12.85546875" style="58" customWidth="1"/>
    <col min="13" max="16384" width="9.140625" style="58"/>
  </cols>
  <sheetData>
    <row r="1" spans="1:12" ht="45" x14ac:dyDescent="0.25">
      <c r="A1" s="67" t="s">
        <v>9</v>
      </c>
      <c r="B1" s="67" t="s">
        <v>10</v>
      </c>
      <c r="C1" s="49" t="s">
        <v>113</v>
      </c>
      <c r="D1" s="49" t="s">
        <v>114</v>
      </c>
      <c r="E1" s="49" t="s">
        <v>115</v>
      </c>
      <c r="F1" s="49" t="s">
        <v>116</v>
      </c>
      <c r="I1" s="75"/>
      <c r="J1" s="75"/>
      <c r="K1" s="75"/>
      <c r="L1" s="75"/>
    </row>
    <row r="2" spans="1:12" x14ac:dyDescent="0.25">
      <c r="A2" s="41"/>
      <c r="B2" s="59" t="s">
        <v>66</v>
      </c>
      <c r="C2" s="40">
        <f t="shared" ref="C2:C7" si="0">C3</f>
        <v>823579</v>
      </c>
      <c r="D2" s="40">
        <f t="shared" ref="D2:F2" si="1">D3</f>
        <v>1672300</v>
      </c>
      <c r="E2" s="40">
        <f t="shared" si="1"/>
        <v>1672300</v>
      </c>
      <c r="F2" s="40">
        <f t="shared" si="1"/>
        <v>1672300</v>
      </c>
      <c r="H2" s="73"/>
      <c r="I2" s="74"/>
      <c r="J2" s="74"/>
      <c r="K2" s="74"/>
      <c r="L2" s="74"/>
    </row>
    <row r="3" spans="1:12" x14ac:dyDescent="0.25">
      <c r="A3" s="11" t="s">
        <v>122</v>
      </c>
      <c r="B3" s="12" t="s">
        <v>123</v>
      </c>
      <c r="C3" s="66">
        <f t="shared" si="0"/>
        <v>823579</v>
      </c>
      <c r="D3" s="66">
        <f>D4</f>
        <v>1672300</v>
      </c>
      <c r="E3" s="66">
        <f>E4</f>
        <v>1672300</v>
      </c>
      <c r="F3" s="66">
        <f>F4</f>
        <v>1672300</v>
      </c>
      <c r="H3" s="73"/>
      <c r="I3" s="74"/>
      <c r="J3" s="74"/>
      <c r="K3" s="74"/>
      <c r="L3" s="74"/>
    </row>
    <row r="4" spans="1:12" x14ac:dyDescent="0.25">
      <c r="A4" s="14" t="s">
        <v>124</v>
      </c>
      <c r="B4" s="15" t="s">
        <v>125</v>
      </c>
      <c r="C4" s="65">
        <f t="shared" si="0"/>
        <v>823579</v>
      </c>
      <c r="D4" s="65">
        <f>D5+D10</f>
        <v>1672300</v>
      </c>
      <c r="E4" s="65">
        <f t="shared" ref="E4:F4" si="2">E5</f>
        <v>1672300</v>
      </c>
      <c r="F4" s="65">
        <f t="shared" si="2"/>
        <v>1672300</v>
      </c>
      <c r="H4" s="73"/>
      <c r="I4" s="74"/>
      <c r="J4" s="74"/>
      <c r="K4" s="74"/>
      <c r="L4" s="74"/>
    </row>
    <row r="5" spans="1:12" x14ac:dyDescent="0.25">
      <c r="A5" s="61" t="s">
        <v>54</v>
      </c>
      <c r="B5" s="62" t="s">
        <v>148</v>
      </c>
      <c r="C5" s="63">
        <f t="shared" si="0"/>
        <v>823579</v>
      </c>
      <c r="D5" s="63">
        <f t="shared" ref="D5:F7" si="3">D6</f>
        <v>1272300</v>
      </c>
      <c r="E5" s="63">
        <f>E6+E10</f>
        <v>1672300</v>
      </c>
      <c r="F5" s="63">
        <f>F6+F10</f>
        <v>1672300</v>
      </c>
      <c r="H5" s="73"/>
      <c r="I5" s="74"/>
      <c r="J5" s="74"/>
      <c r="K5" s="74"/>
      <c r="L5" s="74"/>
    </row>
    <row r="6" spans="1:12" x14ac:dyDescent="0.25">
      <c r="A6" s="56">
        <v>6</v>
      </c>
      <c r="B6" s="54" t="s">
        <v>67</v>
      </c>
      <c r="C6" s="55">
        <f t="shared" si="0"/>
        <v>823579</v>
      </c>
      <c r="D6" s="55">
        <f t="shared" si="3"/>
        <v>1272300</v>
      </c>
      <c r="E6" s="55">
        <f t="shared" si="3"/>
        <v>1272300</v>
      </c>
      <c r="F6" s="55">
        <f t="shared" si="3"/>
        <v>1272300</v>
      </c>
      <c r="H6" s="73"/>
      <c r="I6" s="74"/>
      <c r="J6" s="74"/>
      <c r="K6" s="74"/>
      <c r="L6" s="74"/>
    </row>
    <row r="7" spans="1:12" x14ac:dyDescent="0.25">
      <c r="A7" s="41">
        <v>67</v>
      </c>
      <c r="B7" s="39" t="s">
        <v>68</v>
      </c>
      <c r="C7" s="42">
        <f t="shared" si="0"/>
        <v>823579</v>
      </c>
      <c r="D7" s="42">
        <f t="shared" si="3"/>
        <v>1272300</v>
      </c>
      <c r="E7" s="42">
        <f t="shared" si="3"/>
        <v>1272300</v>
      </c>
      <c r="F7" s="42">
        <f t="shared" si="3"/>
        <v>1272300</v>
      </c>
      <c r="H7" s="73"/>
      <c r="I7" s="74"/>
      <c r="J7" s="74"/>
      <c r="K7" s="74"/>
      <c r="L7" s="74"/>
    </row>
    <row r="8" spans="1:12" x14ac:dyDescent="0.25">
      <c r="A8" s="41">
        <v>671</v>
      </c>
      <c r="B8" s="52" t="s">
        <v>69</v>
      </c>
      <c r="C8" s="60">
        <f t="shared" ref="C8:F8" si="4">C9</f>
        <v>823579</v>
      </c>
      <c r="D8" s="60">
        <f t="shared" si="4"/>
        <v>1272300</v>
      </c>
      <c r="E8" s="60">
        <f t="shared" si="4"/>
        <v>1272300</v>
      </c>
      <c r="F8" s="60">
        <f t="shared" si="4"/>
        <v>1272300</v>
      </c>
      <c r="H8" s="73"/>
      <c r="I8" s="74"/>
      <c r="J8" s="74"/>
      <c r="K8" s="74"/>
      <c r="L8" s="74"/>
    </row>
    <row r="9" spans="1:12" x14ac:dyDescent="0.25">
      <c r="A9" s="41">
        <v>67111</v>
      </c>
      <c r="B9" s="52" t="s">
        <v>70</v>
      </c>
      <c r="C9" s="42">
        <v>823579</v>
      </c>
      <c r="D9" s="42">
        <v>1272300</v>
      </c>
      <c r="E9" s="42">
        <v>1272300</v>
      </c>
      <c r="F9" s="42">
        <v>1272300</v>
      </c>
      <c r="H9" s="73"/>
      <c r="I9" s="74"/>
      <c r="J9" s="74"/>
      <c r="K9" s="74"/>
      <c r="L9" s="74"/>
    </row>
    <row r="10" spans="1:12" x14ac:dyDescent="0.25">
      <c r="A10" s="61" t="s">
        <v>55</v>
      </c>
      <c r="B10" s="61" t="s">
        <v>57</v>
      </c>
      <c r="C10" s="64">
        <f>C11</f>
        <v>0</v>
      </c>
      <c r="D10" s="64">
        <f t="shared" ref="D10:F13" si="5">D11</f>
        <v>400000</v>
      </c>
      <c r="E10" s="64">
        <f t="shared" si="5"/>
        <v>400000</v>
      </c>
      <c r="F10" s="64">
        <f t="shared" si="5"/>
        <v>400000</v>
      </c>
    </row>
    <row r="11" spans="1:12" x14ac:dyDescent="0.25">
      <c r="A11" s="56">
        <v>6</v>
      </c>
      <c r="B11" s="54" t="s">
        <v>67</v>
      </c>
      <c r="C11" s="53">
        <f>C12</f>
        <v>0</v>
      </c>
      <c r="D11" s="53">
        <f t="shared" si="5"/>
        <v>400000</v>
      </c>
      <c r="E11" s="53">
        <f t="shared" si="5"/>
        <v>400000</v>
      </c>
      <c r="F11" s="53">
        <f t="shared" si="5"/>
        <v>400000</v>
      </c>
    </row>
    <row r="12" spans="1:12" ht="26.25" x14ac:dyDescent="0.25">
      <c r="A12" s="41">
        <v>66</v>
      </c>
      <c r="B12" s="57" t="s">
        <v>72</v>
      </c>
      <c r="C12" s="40">
        <f>C13</f>
        <v>0</v>
      </c>
      <c r="D12" s="40">
        <f t="shared" si="5"/>
        <v>400000</v>
      </c>
      <c r="E12" s="40">
        <f t="shared" si="5"/>
        <v>400000</v>
      </c>
      <c r="F12" s="40">
        <f t="shared" si="5"/>
        <v>400000</v>
      </c>
    </row>
    <row r="13" spans="1:12" x14ac:dyDescent="0.25">
      <c r="A13" s="41">
        <v>661</v>
      </c>
      <c r="B13" s="52" t="s">
        <v>71</v>
      </c>
      <c r="C13" s="42">
        <f>C14</f>
        <v>0</v>
      </c>
      <c r="D13" s="42">
        <f t="shared" si="5"/>
        <v>400000</v>
      </c>
      <c r="E13" s="42">
        <f t="shared" si="5"/>
        <v>400000</v>
      </c>
      <c r="F13" s="42">
        <f t="shared" si="5"/>
        <v>400000</v>
      </c>
    </row>
    <row r="14" spans="1:12" x14ac:dyDescent="0.25">
      <c r="A14" s="41">
        <v>66151</v>
      </c>
      <c r="B14" s="52" t="s">
        <v>73</v>
      </c>
      <c r="C14" s="42">
        <v>0</v>
      </c>
      <c r="D14" s="42">
        <v>400000</v>
      </c>
      <c r="E14" s="42">
        <v>400000</v>
      </c>
      <c r="F14" s="42">
        <v>400000</v>
      </c>
    </row>
  </sheetData>
  <pageMargins left="0.7" right="0.7" top="0.75" bottom="0.75" header="0.3" footer="0.3"/>
  <pageSetup paperSize="9" scale="62" fitToHeight="0" orientation="landscape" r:id="rId1"/>
  <ignoredErrors>
    <ignoredError sqref="D4 E5:F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7"/>
  <sheetViews>
    <sheetView workbookViewId="0">
      <selection activeCell="E15" sqref="E15"/>
    </sheetView>
  </sheetViews>
  <sheetFormatPr defaultRowHeight="15" x14ac:dyDescent="0.25"/>
  <cols>
    <col min="1" max="1" width="20.42578125" customWidth="1"/>
    <col min="2" max="2" width="63" customWidth="1"/>
    <col min="3" max="3" width="18.140625" customWidth="1"/>
    <col min="4" max="4" width="16.85546875" customWidth="1"/>
    <col min="5" max="5" width="14.42578125" customWidth="1"/>
    <col min="6" max="6" width="13.140625" customWidth="1"/>
  </cols>
  <sheetData>
    <row r="1" spans="1:9" ht="15.75" customHeight="1" x14ac:dyDescent="0.25">
      <c r="A1" s="189" t="s">
        <v>75</v>
      </c>
      <c r="B1" s="189"/>
      <c r="C1" s="189"/>
      <c r="D1" s="189"/>
      <c r="E1" s="189"/>
      <c r="F1" s="189"/>
      <c r="G1" s="138"/>
      <c r="H1" s="138"/>
      <c r="I1" s="138"/>
    </row>
    <row r="2" spans="1:9" ht="18" x14ac:dyDescent="0.25">
      <c r="A2" s="81"/>
      <c r="B2" s="142" t="s">
        <v>163</v>
      </c>
      <c r="C2" s="81"/>
      <c r="D2" s="81"/>
      <c r="E2" s="81"/>
      <c r="F2" s="81"/>
      <c r="G2" s="81"/>
      <c r="H2" s="82"/>
      <c r="I2" s="82"/>
    </row>
    <row r="3" spans="1:9" ht="18" x14ac:dyDescent="0.25">
      <c r="A3" s="81"/>
      <c r="B3" s="142"/>
      <c r="C3" s="81"/>
      <c r="D3" s="81"/>
      <c r="E3" s="81"/>
      <c r="F3" s="81"/>
      <c r="G3" s="81"/>
      <c r="H3" s="82"/>
      <c r="I3" s="82"/>
    </row>
    <row r="4" spans="1:9" ht="15.75" x14ac:dyDescent="0.25">
      <c r="A4" s="209" t="s">
        <v>100</v>
      </c>
      <c r="B4" s="209"/>
      <c r="C4" s="209"/>
      <c r="D4" s="209"/>
      <c r="E4" s="209"/>
      <c r="F4" s="209"/>
      <c r="G4" s="137"/>
      <c r="H4" s="137"/>
      <c r="I4" s="137"/>
    </row>
    <row r="5" spans="1:9" ht="45" x14ac:dyDescent="0.25">
      <c r="A5" s="37" t="s">
        <v>9</v>
      </c>
      <c r="B5" s="37" t="s">
        <v>10</v>
      </c>
      <c r="C5" s="49" t="s">
        <v>113</v>
      </c>
      <c r="D5" s="49" t="s">
        <v>114</v>
      </c>
      <c r="E5" s="49" t="s">
        <v>115</v>
      </c>
      <c r="F5" s="49" t="s">
        <v>116</v>
      </c>
    </row>
    <row r="6" spans="1:9" x14ac:dyDescent="0.25">
      <c r="A6" s="164"/>
      <c r="B6" s="164" t="s">
        <v>0</v>
      </c>
      <c r="C6" s="165">
        <f>C7</f>
        <v>823579</v>
      </c>
      <c r="D6" s="165">
        <f t="shared" ref="D6:F7" si="0">D7</f>
        <v>1672300</v>
      </c>
      <c r="E6" s="165">
        <f t="shared" si="0"/>
        <v>1672300</v>
      </c>
      <c r="F6" s="165">
        <f t="shared" si="0"/>
        <v>1672300</v>
      </c>
    </row>
    <row r="7" spans="1:9" x14ac:dyDescent="0.25">
      <c r="A7" s="11" t="s">
        <v>122</v>
      </c>
      <c r="B7" s="12" t="s">
        <v>123</v>
      </c>
      <c r="C7" s="13">
        <f>C8</f>
        <v>823579</v>
      </c>
      <c r="D7" s="13">
        <f>D8</f>
        <v>1672300</v>
      </c>
      <c r="E7" s="13">
        <f t="shared" si="0"/>
        <v>1672300</v>
      </c>
      <c r="F7" s="13">
        <f t="shared" si="0"/>
        <v>1672300</v>
      </c>
    </row>
    <row r="8" spans="1:9" x14ac:dyDescent="0.25">
      <c r="A8" s="14" t="s">
        <v>124</v>
      </c>
      <c r="B8" s="15" t="s">
        <v>125</v>
      </c>
      <c r="C8" s="16">
        <f>C9</f>
        <v>823579</v>
      </c>
      <c r="D8" s="16">
        <f>D9+D16</f>
        <v>1672300</v>
      </c>
      <c r="E8" s="16">
        <f>E9+E16</f>
        <v>1672300</v>
      </c>
      <c r="F8" s="16">
        <f>F9+F16</f>
        <v>1672300</v>
      </c>
    </row>
    <row r="9" spans="1:9" x14ac:dyDescent="0.25">
      <c r="A9" s="17" t="s">
        <v>54</v>
      </c>
      <c r="B9" s="18" t="s">
        <v>56</v>
      </c>
      <c r="C9" s="153">
        <f>C10+C14</f>
        <v>823579</v>
      </c>
      <c r="D9" s="153">
        <f t="shared" ref="D9:F9" si="1">D10+D14</f>
        <v>1272300</v>
      </c>
      <c r="E9" s="153">
        <f t="shared" si="1"/>
        <v>1272300</v>
      </c>
      <c r="F9" s="153">
        <f t="shared" si="1"/>
        <v>1272300</v>
      </c>
    </row>
    <row r="10" spans="1:9" x14ac:dyDescent="0.25">
      <c r="A10" s="149">
        <v>3</v>
      </c>
      <c r="B10" s="152" t="s">
        <v>1</v>
      </c>
      <c r="C10" s="151">
        <f>SUM(C11:C13)</f>
        <v>675179</v>
      </c>
      <c r="D10" s="151">
        <f t="shared" ref="D10:F10" si="2">SUM(D11:D13)</f>
        <v>1219300</v>
      </c>
      <c r="E10" s="151">
        <f t="shared" si="2"/>
        <v>1219300</v>
      </c>
      <c r="F10" s="151">
        <f t="shared" si="2"/>
        <v>1219300</v>
      </c>
    </row>
    <row r="11" spans="1:9" x14ac:dyDescent="0.25">
      <c r="A11" s="38">
        <v>31</v>
      </c>
      <c r="B11" s="41" t="s">
        <v>49</v>
      </c>
      <c r="C11" s="40">
        <f>'Rashodi na petu'!C7</f>
        <v>60604</v>
      </c>
      <c r="D11" s="40">
        <f>'Rashodi na petu'!D7</f>
        <v>651700</v>
      </c>
      <c r="E11" s="40">
        <f>'Rashodi na petu'!E7</f>
        <v>651700</v>
      </c>
      <c r="F11" s="40">
        <f>'Rashodi na petu'!F7</f>
        <v>651700</v>
      </c>
    </row>
    <row r="12" spans="1:9" ht="15" customHeight="1" x14ac:dyDescent="0.25">
      <c r="A12" s="38">
        <v>32</v>
      </c>
      <c r="B12" s="39" t="s">
        <v>2</v>
      </c>
      <c r="C12" s="40">
        <f>'Rashodi na petu'!C18</f>
        <v>613375</v>
      </c>
      <c r="D12" s="40">
        <f>'Rashodi na petu'!D18</f>
        <v>566000</v>
      </c>
      <c r="E12" s="40">
        <f>'Rashodi na petu'!E18</f>
        <v>566000</v>
      </c>
      <c r="F12" s="40">
        <f>'Rashodi na petu'!F18</f>
        <v>566000</v>
      </c>
    </row>
    <row r="13" spans="1:9" x14ac:dyDescent="0.25">
      <c r="A13" s="38">
        <v>34</v>
      </c>
      <c r="B13" s="39" t="s">
        <v>8</v>
      </c>
      <c r="C13" s="40">
        <f>'Rashodi na petu'!C71</f>
        <v>1200</v>
      </c>
      <c r="D13" s="40">
        <f>'Rashodi na petu'!D71</f>
        <v>1600</v>
      </c>
      <c r="E13" s="40">
        <f>'Rashodi na petu'!E71</f>
        <v>1600</v>
      </c>
      <c r="F13" s="40">
        <f>'Rashodi na petu'!F71</f>
        <v>1600</v>
      </c>
    </row>
    <row r="14" spans="1:9" x14ac:dyDescent="0.25">
      <c r="A14" s="149">
        <v>4</v>
      </c>
      <c r="B14" s="150" t="s">
        <v>58</v>
      </c>
      <c r="C14" s="151">
        <f>C15</f>
        <v>148400</v>
      </c>
      <c r="D14" s="151">
        <f t="shared" ref="D14:F14" si="3">D15</f>
        <v>53000</v>
      </c>
      <c r="E14" s="151">
        <f t="shared" si="3"/>
        <v>53000</v>
      </c>
      <c r="F14" s="151">
        <f t="shared" si="3"/>
        <v>53000</v>
      </c>
    </row>
    <row r="15" spans="1:9" x14ac:dyDescent="0.25">
      <c r="A15" s="38">
        <v>42</v>
      </c>
      <c r="B15" s="41" t="s">
        <v>59</v>
      </c>
      <c r="C15" s="148">
        <f>'Rashodi na petu'!C76+'Rashodi na petu'!C85</f>
        <v>148400</v>
      </c>
      <c r="D15" s="148">
        <f>'Rashodi na petu'!D76+'Rashodi na petu'!D85</f>
        <v>53000</v>
      </c>
      <c r="E15" s="148">
        <f>'Rashodi na petu'!E76+'Rashodi na petu'!E85</f>
        <v>53000</v>
      </c>
      <c r="F15" s="148">
        <f>'Rashodi na petu'!F76+'Rashodi na petu'!F85</f>
        <v>53000</v>
      </c>
    </row>
    <row r="16" spans="1:9" x14ac:dyDescent="0.25">
      <c r="A16" s="61" t="s">
        <v>55</v>
      </c>
      <c r="B16" s="61" t="s">
        <v>57</v>
      </c>
      <c r="C16" s="64">
        <f>C17</f>
        <v>0</v>
      </c>
      <c r="D16" s="64">
        <f t="shared" ref="D16:F16" si="4">D17</f>
        <v>400000</v>
      </c>
      <c r="E16" s="64">
        <f t="shared" si="4"/>
        <v>400000</v>
      </c>
      <c r="F16" s="64">
        <f t="shared" si="4"/>
        <v>400000</v>
      </c>
    </row>
    <row r="17" spans="1:6" x14ac:dyDescent="0.25">
      <c r="A17" s="38">
        <v>32</v>
      </c>
      <c r="B17" s="39" t="s">
        <v>2</v>
      </c>
      <c r="C17" s="40">
        <v>0</v>
      </c>
      <c r="D17" s="40">
        <v>400000</v>
      </c>
      <c r="E17" s="40">
        <v>400000</v>
      </c>
      <c r="F17" s="40">
        <v>400000</v>
      </c>
    </row>
  </sheetData>
  <mergeCells count="2">
    <mergeCell ref="A4:F4"/>
    <mergeCell ref="A1:F1"/>
  </mergeCells>
  <pageMargins left="0.7" right="0.7" top="0.75" bottom="0.75" header="0.3" footer="0.3"/>
  <pageSetup paperSize="9" scale="89" fitToHeight="0" orientation="landscape" r:id="rId1"/>
  <ignoredErrors>
    <ignoredError sqref="C15:E1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4"/>
  <sheetViews>
    <sheetView workbookViewId="0">
      <selection activeCell="E19" sqref="E19"/>
    </sheetView>
  </sheetViews>
  <sheetFormatPr defaultRowHeight="15" x14ac:dyDescent="0.25"/>
  <cols>
    <col min="1" max="1" width="19.85546875" customWidth="1"/>
    <col min="2" max="2" width="63.5703125" customWidth="1"/>
    <col min="3" max="4" width="14.7109375" customWidth="1"/>
    <col min="5" max="5" width="15.42578125" customWidth="1"/>
    <col min="6" max="6" width="15" customWidth="1"/>
  </cols>
  <sheetData>
    <row r="1" spans="1:6" ht="15.75" x14ac:dyDescent="0.25">
      <c r="A1" s="189" t="s">
        <v>75</v>
      </c>
      <c r="B1" s="189"/>
      <c r="C1" s="189"/>
      <c r="D1" s="189"/>
      <c r="E1" s="189"/>
      <c r="F1" s="189"/>
    </row>
    <row r="2" spans="1:6" ht="18" x14ac:dyDescent="0.25">
      <c r="A2" s="81"/>
      <c r="B2" s="142" t="s">
        <v>164</v>
      </c>
      <c r="C2" s="81"/>
      <c r="D2" s="81"/>
      <c r="E2" s="81"/>
      <c r="F2" s="81"/>
    </row>
    <row r="3" spans="1:6" ht="18" x14ac:dyDescent="0.25">
      <c r="A3" s="81"/>
      <c r="B3" s="142"/>
      <c r="C3" s="81"/>
      <c r="D3" s="81"/>
      <c r="E3" s="81"/>
      <c r="F3" s="81"/>
    </row>
    <row r="4" spans="1:6" ht="15.75" x14ac:dyDescent="0.25">
      <c r="A4" s="209" t="s">
        <v>100</v>
      </c>
      <c r="B4" s="209"/>
      <c r="C4" s="209"/>
      <c r="D4" s="209"/>
      <c r="E4" s="209"/>
      <c r="F4" s="209"/>
    </row>
    <row r="5" spans="1:6" ht="45" x14ac:dyDescent="0.25">
      <c r="A5" s="37" t="s">
        <v>9</v>
      </c>
      <c r="B5" s="37" t="s">
        <v>10</v>
      </c>
      <c r="C5" s="49" t="s">
        <v>113</v>
      </c>
      <c r="D5" s="49" t="s">
        <v>114</v>
      </c>
      <c r="E5" s="49" t="s">
        <v>115</v>
      </c>
      <c r="F5" s="49" t="s">
        <v>116</v>
      </c>
    </row>
    <row r="6" spans="1:6" x14ac:dyDescent="0.25">
      <c r="A6" s="41"/>
      <c r="B6" s="68" t="s">
        <v>66</v>
      </c>
      <c r="C6" s="69">
        <f>C7</f>
        <v>823579</v>
      </c>
      <c r="D6" s="69">
        <f>D7</f>
        <v>1672300</v>
      </c>
      <c r="E6" s="69">
        <f>E7</f>
        <v>1672300</v>
      </c>
      <c r="F6" s="69">
        <f>F7</f>
        <v>1672300</v>
      </c>
    </row>
    <row r="7" spans="1:6" x14ac:dyDescent="0.25">
      <c r="A7" s="11" t="s">
        <v>122</v>
      </c>
      <c r="B7" s="12" t="s">
        <v>123</v>
      </c>
      <c r="C7" s="154">
        <f>C8</f>
        <v>823579</v>
      </c>
      <c r="D7" s="154">
        <f>D8</f>
        <v>1672300</v>
      </c>
      <c r="E7" s="154">
        <f>E8</f>
        <v>1672300</v>
      </c>
      <c r="F7" s="154">
        <f t="shared" ref="D7:F10" si="0">F8</f>
        <v>1672300</v>
      </c>
    </row>
    <row r="8" spans="1:6" x14ac:dyDescent="0.25">
      <c r="A8" s="14" t="s">
        <v>124</v>
      </c>
      <c r="B8" s="15" t="s">
        <v>125</v>
      </c>
      <c r="C8" s="155">
        <f>C9</f>
        <v>823579</v>
      </c>
      <c r="D8" s="155">
        <f>D9+D12</f>
        <v>1672300</v>
      </c>
      <c r="E8" s="155">
        <f t="shared" si="0"/>
        <v>1672300</v>
      </c>
      <c r="F8" s="155">
        <f>F9+F12</f>
        <v>1672300</v>
      </c>
    </row>
    <row r="9" spans="1:6" x14ac:dyDescent="0.25">
      <c r="A9" s="61" t="s">
        <v>54</v>
      </c>
      <c r="B9" s="62" t="s">
        <v>148</v>
      </c>
      <c r="C9" s="63">
        <f>C10</f>
        <v>823579</v>
      </c>
      <c r="D9" s="63">
        <f t="shared" si="0"/>
        <v>1272300</v>
      </c>
      <c r="E9" s="63">
        <f>E10+E12</f>
        <v>1672300</v>
      </c>
      <c r="F9" s="63">
        <f t="shared" si="0"/>
        <v>1272300</v>
      </c>
    </row>
    <row r="10" spans="1:6" x14ac:dyDescent="0.25">
      <c r="A10" s="150">
        <v>6</v>
      </c>
      <c r="B10" s="152" t="s">
        <v>67</v>
      </c>
      <c r="C10" s="156">
        <f>C11</f>
        <v>823579</v>
      </c>
      <c r="D10" s="156">
        <f t="shared" si="0"/>
        <v>1272300</v>
      </c>
      <c r="E10" s="156">
        <f t="shared" si="0"/>
        <v>1272300</v>
      </c>
      <c r="F10" s="156">
        <f t="shared" si="0"/>
        <v>1272300</v>
      </c>
    </row>
    <row r="11" spans="1:6" x14ac:dyDescent="0.25">
      <c r="A11" s="41">
        <v>67</v>
      </c>
      <c r="B11" s="39" t="s">
        <v>68</v>
      </c>
      <c r="C11" s="40">
        <v>823579</v>
      </c>
      <c r="D11" s="40">
        <v>1272300</v>
      </c>
      <c r="E11" s="40">
        <v>1272300</v>
      </c>
      <c r="F11" s="40">
        <v>1272300</v>
      </c>
    </row>
    <row r="12" spans="1:6" x14ac:dyDescent="0.25">
      <c r="A12" s="61" t="s">
        <v>55</v>
      </c>
      <c r="B12" s="61" t="s">
        <v>57</v>
      </c>
      <c r="C12" s="64">
        <f>C13</f>
        <v>0</v>
      </c>
      <c r="D12" s="64">
        <f t="shared" ref="D12:F13" si="1">D13</f>
        <v>400000</v>
      </c>
      <c r="E12" s="64">
        <f t="shared" si="1"/>
        <v>400000</v>
      </c>
      <c r="F12" s="64">
        <f t="shared" si="1"/>
        <v>400000</v>
      </c>
    </row>
    <row r="13" spans="1:6" x14ac:dyDescent="0.25">
      <c r="A13" s="150">
        <v>6</v>
      </c>
      <c r="B13" s="152" t="s">
        <v>67</v>
      </c>
      <c r="C13" s="151">
        <f>C14</f>
        <v>0</v>
      </c>
      <c r="D13" s="151">
        <f t="shared" si="1"/>
        <v>400000</v>
      </c>
      <c r="E13" s="151">
        <f t="shared" si="1"/>
        <v>400000</v>
      </c>
      <c r="F13" s="151">
        <f t="shared" si="1"/>
        <v>400000</v>
      </c>
    </row>
    <row r="14" spans="1:6" ht="26.25" x14ac:dyDescent="0.25">
      <c r="A14" s="41">
        <v>66</v>
      </c>
      <c r="B14" s="57" t="s">
        <v>72</v>
      </c>
      <c r="C14" s="40">
        <f>C15</f>
        <v>0</v>
      </c>
      <c r="D14" s="40">
        <v>400000</v>
      </c>
      <c r="E14" s="40">
        <v>400000</v>
      </c>
      <c r="F14" s="40">
        <v>400000</v>
      </c>
    </row>
  </sheetData>
  <mergeCells count="2">
    <mergeCell ref="A1:F1"/>
    <mergeCell ref="A4:F4"/>
  </mergeCells>
  <pageMargins left="0.7" right="0.7" top="0.75" bottom="0.75" header="0.3" footer="0.3"/>
  <pageSetup paperSize="9" scale="91" fitToHeight="0" orientation="landscape" r:id="rId1"/>
  <ignoredErrors>
    <ignoredError sqref="D8 E9 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Naslovnica</vt:lpstr>
      <vt:lpstr>Sažetak</vt:lpstr>
      <vt:lpstr>Račun prihoda i rashoda</vt:lpstr>
      <vt:lpstr>Rashodi prema funkcijskoj </vt:lpstr>
      <vt:lpstr>Račun financiranja</vt:lpstr>
      <vt:lpstr>Rashodi na petu</vt:lpstr>
      <vt:lpstr>Prihodi na petu</vt:lpstr>
      <vt:lpstr>POSEBNI DIO - rashodi</vt:lpstr>
      <vt:lpstr>POSEBNI DIO - 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2025-06-03T11:52:29Z</dcterms:modified>
</cp:coreProperties>
</file>