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BDBB937-80FD-4CE1-B30B-C6704815AA32}" xr6:coauthVersionLast="47" xr6:coauthVersionMax="47" xr10:uidLastSave="{00000000-0000-0000-0000-000000000000}"/>
  <bookViews>
    <workbookView xWindow="540" yWindow="0" windowWidth="28260" windowHeight="15480" xr2:uid="{E65A20E2-91A7-4AA1-895A-41A783A06EE3}"/>
  </bookViews>
  <sheets>
    <sheet name="Sažetak" sheetId="5" r:id="rId1"/>
    <sheet name="Račun prihoda i rashoda" sheetId="4" r:id="rId2"/>
    <sheet name="Račun prema funkcijskoj " sheetId="3" r:id="rId3"/>
    <sheet name="Račun financiranja" sheetId="6" r:id="rId4"/>
    <sheet name="Posebni dio" sheetId="1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5" l="1"/>
  <c r="H30" i="5" s="1"/>
  <c r="G27" i="5"/>
  <c r="G30" i="5" s="1"/>
  <c r="F27" i="5"/>
  <c r="F30" i="5" s="1"/>
  <c r="H21" i="5"/>
  <c r="G21" i="5"/>
  <c r="F21" i="5"/>
  <c r="H11" i="5"/>
  <c r="F11" i="5"/>
  <c r="H8" i="5"/>
  <c r="F8" i="5"/>
  <c r="F28" i="4"/>
  <c r="G27" i="4"/>
  <c r="E25" i="4"/>
  <c r="E24" i="4" s="1"/>
  <c r="F24" i="4" s="1"/>
  <c r="G24" i="4"/>
  <c r="F23" i="4"/>
  <c r="E21" i="4"/>
  <c r="G21" i="4"/>
  <c r="E19" i="4"/>
  <c r="G19" i="4"/>
  <c r="F13" i="4"/>
  <c r="F12" i="4"/>
  <c r="G11" i="4"/>
  <c r="F11" i="4" s="1"/>
  <c r="E11" i="4"/>
  <c r="E10" i="4" s="1"/>
  <c r="D11" i="3"/>
  <c r="D10" i="3" s="1"/>
  <c r="B11" i="3"/>
  <c r="B10" i="3" s="1"/>
  <c r="G23" i="6"/>
  <c r="E23" i="6"/>
  <c r="G20" i="6"/>
  <c r="E20" i="6"/>
  <c r="G9" i="6"/>
  <c r="E9" i="6"/>
  <c r="F21" i="4" l="1"/>
  <c r="F22" i="4"/>
  <c r="G10" i="4"/>
  <c r="F10" i="4" s="1"/>
  <c r="F25" i="4"/>
  <c r="F20" i="4"/>
  <c r="F19" i="4"/>
  <c r="G26" i="4"/>
  <c r="E27" i="4"/>
  <c r="E26" i="4" s="1"/>
  <c r="E18" i="4" s="1"/>
  <c r="F26" i="4" l="1"/>
  <c r="F27" i="4"/>
  <c r="G18" i="4"/>
  <c r="F18" i="4" s="1"/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<sst xmlns="http://schemas.openxmlformats.org/spreadsheetml/2006/main" count="176" uniqueCount="123">
  <si>
    <t>II. POSEBNI DIO KONSOLIDIRANOG PRORAČUNA za razdoblje od 01.01.2025. do 20.05.2025.</t>
  </si>
  <si>
    <t>Oznaka</t>
  </si>
  <si>
    <t>SVEUKUPNO</t>
  </si>
  <si>
    <t>1019056 GRAD DUBROVNIK</t>
  </si>
  <si>
    <t>Razdjel: 8 UPRAVNI ODJEL ZA OBRAZOVANJE, ŠPORT, SOCIJALNU SKRB I CIVILNO DRUŠTVO</t>
  </si>
  <si>
    <t>Glava: 8-6 SKRB O DJECI I MLADIMA, SOCIJALNA I ZDRAVSTVENA SKRB</t>
  </si>
  <si>
    <t>53847 DOM ZA STARIJE OSOBE RAGUSA</t>
  </si>
  <si>
    <t>Uprava: 0025 DOM ZA STARIJE RAGUSA</t>
  </si>
  <si>
    <t>18065031 SKRB O STARIJIM OSOBAMA</t>
  </si>
  <si>
    <t>Izvor: 11 Opći prihodi i primici</t>
  </si>
  <si>
    <t>31 Rashodi za zaposlene</t>
  </si>
  <si>
    <t>31111 Plaće za zaposlene</t>
  </si>
  <si>
    <t>31212 Nagrade</t>
  </si>
  <si>
    <t>31213 Darovi</t>
  </si>
  <si>
    <t>31216 Regres za godišnji odmor</t>
  </si>
  <si>
    <t>31321 Doprinosi za obvezno zdravstveno osiguranje</t>
  </si>
  <si>
    <t>32 Materijalni rashodi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</si>
  <si>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</si>
  <si>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</si>
  <si>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</si>
  <si>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</si>
  <si>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</si>
  <si>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</si>
  <si>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</si>
  <si>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</si>
  <si>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</si>
  <si>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</si>
  <si>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</si>
  <si>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</si>
  <si>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</si>
  <si>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</si>
  <si>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</si>
  <si>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</si>
  <si>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</si>
  <si>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</si>
  <si>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</si>
  <si>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</si>
  <si>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</si>
  <si>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</si>
  <si>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</si>
  <si>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</si>
  <si>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</si>
  <si>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</si>
  <si>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</si>
  <si>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</si>
  <si>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</si>
  <si>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</si>
  <si>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</si>
  <si>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</si>
  <si>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</si>
  <si>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</si>
  <si>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</si>
  <si>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</si>
  <si>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32395 USluge ćišćenja, pranja i sl.</t>
  </si>
  <si>
    <t>32399 Ostale nespomenute usluge</t>
  </si>
  <si>
    <t>32911 Naknade članovima predstavničkih i izvršnih tijela i upravnih vijeća</t>
  </si>
  <si>
    <t>32931 Reprezentacija</t>
  </si>
  <si>
    <t>34 Financijski rashodi</t>
  </si>
  <si>
    <t>34311 Usluge banaka</t>
  </si>
  <si>
    <t>34312 Usluge platnog prometa</t>
  </si>
  <si>
    <t>42 Rashodi za nabavu proizvedene dugotrajne imovine</t>
  </si>
  <si>
    <t>42211 Računala i računalna oprema</t>
  </si>
  <si>
    <t>42212 Uredski namještaj</t>
  </si>
  <si>
    <t>42241 Medicinska oprema</t>
  </si>
  <si>
    <t>42272 Strojevi</t>
  </si>
  <si>
    <t>42273 Oprema</t>
  </si>
  <si>
    <t>Izvor: 25 Vlastiti prihodi proračunskih korisnika</t>
  </si>
  <si>
    <t>I. OPĆI DIO</t>
  </si>
  <si>
    <t>A. RAČUN PRIHODA I RASHODA</t>
  </si>
  <si>
    <t>Razred</t>
  </si>
  <si>
    <t>Skupina</t>
  </si>
  <si>
    <t>Izvor</t>
  </si>
  <si>
    <t>Naziv</t>
  </si>
  <si>
    <t>Plan 2025.                       EUR</t>
  </si>
  <si>
    <t>Odstupanje</t>
  </si>
  <si>
    <t>Rebalans 2025. I:</t>
  </si>
  <si>
    <t>Prihodi poslovanja</t>
  </si>
  <si>
    <t>Opći prihodi i primici</t>
  </si>
  <si>
    <t>Vlastiti prihodi proračunskih korisnika</t>
  </si>
  <si>
    <t>Plan za 2025.</t>
  </si>
  <si>
    <t>Rashodi poslovanja</t>
  </si>
  <si>
    <t>Rashodi za nabavu nefinancijske imovine</t>
  </si>
  <si>
    <t xml:space="preserve">A. RAČUN PRIHODA I RASHODA </t>
  </si>
  <si>
    <t>RASHODI PREMA FUNKCIJSKOJ KLASIFIKACIJI</t>
  </si>
  <si>
    <t>BROJČANA OZNAKA I NAZIV</t>
  </si>
  <si>
    <t>UKUPNI RASHODI</t>
  </si>
  <si>
    <t>10 Socijalna zaštita</t>
  </si>
  <si>
    <t>109 Aktivnosti socijalne zaštite koje nisu drugdje svrstane</t>
  </si>
  <si>
    <t>PRIHODI POSLOVANJA PREMA EKONOMSKOJ KLASIFIKACIJI</t>
  </si>
  <si>
    <t>Naziv rashoda</t>
  </si>
  <si>
    <t>Prihodi iz nadležnog proračuna za plaće te ostale rashode za zaposlene</t>
  </si>
  <si>
    <t>RASHODI POSLOVANJA PREMA EKONOSMSKOJ KLASIFIKACIJI</t>
  </si>
  <si>
    <t>Rashodi za zaposlene</t>
  </si>
  <si>
    <t>Materijalni rashodi</t>
  </si>
  <si>
    <t>Financijski rashodi</t>
  </si>
  <si>
    <t>Rashodi za nabavu proizvedene dugotrajne imovine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</si>
  <si>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</si>
  <si>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</si>
  <si>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</si>
  <si>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</si>
  <si>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</si>
  <si>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</si>
  <si>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</si>
  <si>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</si>
  <si>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</si>
  <si>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</si>
  <si>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</si>
  <si>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</si>
  <si>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</si>
  <si>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</si>
  <si>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</si>
  <si>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</si>
  <si>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I. REBALANS FINANCIJKOG PLANA DOMA ZA STARIJE OSOBE RAGUSA ZA 2025. G. </t>
  </si>
  <si>
    <t>KLASA:</t>
  </si>
  <si>
    <t>400-02/25-01/01</t>
  </si>
  <si>
    <t>URBROJ:</t>
  </si>
  <si>
    <t>2117-1-133-01/01-25-1</t>
  </si>
  <si>
    <t>Ravnatelj</t>
  </si>
  <si>
    <t>Marko Radić</t>
  </si>
  <si>
    <t>U Dubrovniku, 04. lipnja 2025. godine</t>
  </si>
  <si>
    <t xml:space="preserve">Novi plan za 2025. </t>
  </si>
  <si>
    <t xml:space="preserve">Rebalans </t>
  </si>
  <si>
    <t xml:space="preserve">Izvorni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</si>
</sst>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0" fillId="33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1"/>
    </xf>
    <xf numFmtId="0" fontId="21" fillId="35" borderId="11" xfId="0" applyFont="1" applyFill="1" applyBorder="1" applyAlignment="1">
      <alignment horizontal="left" wrapText="1" indent="1"/>
    </xf>
    <xf numFmtId="0" fontId="22" fillId="34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3"/>
    </xf>
    <xf numFmtId="0" fontId="21" fillId="34" borderId="11" xfId="0" applyFont="1" applyFill="1" applyBorder="1" applyAlignment="1">
      <alignment horizontal="left" wrapText="1" indent="4"/>
    </xf>
    <xf numFmtId="0" fontId="21" fillId="34" borderId="11" xfId="0" applyFont="1" applyFill="1" applyBorder="1" applyAlignment="1">
      <alignment horizontal="left" wrapText="1" indent="5"/>
    </xf>
    <xf numFmtId="164" fontId="20" fillId="33" borderId="11" xfId="0" applyNumberFormat="1" applyFont="1" applyFill="1" applyBorder="1" applyAlignment="1">
      <alignment wrapText="1"/>
    </xf>
    <xf numFmtId="164" fontId="21" fillId="34" borderId="11" xfId="0" applyNumberFormat="1" applyFont="1" applyFill="1" applyBorder="1" applyAlignment="1">
      <alignment wrapText="1"/>
    </xf>
    <xf numFmtId="164" fontId="21" fillId="35" borderId="11" xfId="0" applyNumberFormat="1" applyFont="1" applyFill="1" applyBorder="1" applyAlignment="1">
      <alignment wrapText="1"/>
    </xf>
    <xf numFmtId="164" fontId="22" fillId="34" borderId="11" xfId="0" applyNumberFormat="1" applyFont="1" applyFill="1" applyBorder="1" applyAlignment="1">
      <alignment wrapText="1"/>
    </xf>
    <xf numFmtId="164" fontId="18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9" fillId="36" borderId="12" xfId="0" applyFont="1" applyFill="1" applyBorder="1" applyAlignment="1">
      <alignment horizontal="center" vertical="center" wrapText="1"/>
    </xf>
    <xf numFmtId="0" fontId="29" fillId="36" borderId="13" xfId="0" applyFont="1" applyFill="1" applyBorder="1" applyAlignment="1">
      <alignment horizontal="center" vertical="center" wrapText="1"/>
    </xf>
    <xf numFmtId="0" fontId="30" fillId="37" borderId="12" xfId="0" applyFont="1" applyFill="1" applyBorder="1" applyAlignment="1">
      <alignment horizontal="center" vertical="center" wrapText="1"/>
    </xf>
    <xf numFmtId="0" fontId="31" fillId="0" borderId="0" xfId="0" applyFont="1"/>
    <xf numFmtId="0" fontId="32" fillId="38" borderId="12" xfId="0" applyFont="1" applyFill="1" applyBorder="1" applyAlignment="1">
      <alignment horizontal="left" vertical="center" wrapText="1"/>
    </xf>
    <xf numFmtId="4" fontId="29" fillId="38" borderId="12" xfId="0" applyNumberFormat="1" applyFont="1" applyFill="1" applyBorder="1" applyAlignment="1">
      <alignment horizontal="right"/>
    </xf>
    <xf numFmtId="0" fontId="33" fillId="38" borderId="12" xfId="0" quotePrefix="1" applyFont="1" applyFill="1" applyBorder="1" applyAlignment="1">
      <alignment horizontal="left" vertical="center"/>
    </xf>
    <xf numFmtId="0" fontId="33" fillId="38" borderId="12" xfId="0" quotePrefix="1" applyFont="1" applyFill="1" applyBorder="1" applyAlignment="1">
      <alignment horizontal="left" vertical="center" wrapText="1"/>
    </xf>
    <xf numFmtId="4" fontId="34" fillId="39" borderId="12" xfId="0" applyNumberFormat="1" applyFont="1" applyFill="1" applyBorder="1" applyAlignment="1">
      <alignment horizontal="right"/>
    </xf>
    <xf numFmtId="0" fontId="31" fillId="0" borderId="12" xfId="0" applyFont="1" applyBorder="1"/>
    <xf numFmtId="0" fontId="31" fillId="0" borderId="12" xfId="0" applyFont="1" applyBorder="1" applyAlignment="1">
      <alignment horizontal="left"/>
    </xf>
    <xf numFmtId="0" fontId="35" fillId="39" borderId="12" xfId="0" quotePrefix="1" applyFont="1" applyFill="1" applyBorder="1" applyAlignment="1">
      <alignment horizontal="left" vertical="center" wrapText="1"/>
    </xf>
    <xf numFmtId="4" fontId="31" fillId="0" borderId="12" xfId="0" applyNumberFormat="1" applyFont="1" applyBorder="1"/>
    <xf numFmtId="0" fontId="29" fillId="38" borderId="12" xfId="0" applyFont="1" applyFill="1" applyBorder="1" applyAlignment="1">
      <alignment horizontal="center" vertical="center" wrapText="1"/>
    </xf>
    <xf numFmtId="0" fontId="29" fillId="38" borderId="13" xfId="0" applyFont="1" applyFill="1" applyBorder="1" applyAlignment="1">
      <alignment horizontal="center" vertical="center" wrapText="1"/>
    </xf>
    <xf numFmtId="0" fontId="29" fillId="38" borderId="13" xfId="0" applyFont="1" applyFill="1" applyBorder="1" applyAlignment="1">
      <alignment horizontal="left" vertical="center" wrapText="1"/>
    </xf>
    <xf numFmtId="4" fontId="29" fillId="38" borderId="12" xfId="0" applyNumberFormat="1" applyFont="1" applyFill="1" applyBorder="1" applyAlignment="1">
      <alignment horizontal="right" vertical="center" wrapText="1"/>
    </xf>
    <xf numFmtId="0" fontId="33" fillId="38" borderId="12" xfId="0" applyFont="1" applyFill="1" applyBorder="1" applyAlignment="1">
      <alignment horizontal="left" vertical="center" wrapText="1"/>
    </xf>
    <xf numFmtId="4" fontId="26" fillId="38" borderId="12" xfId="0" applyNumberFormat="1" applyFont="1" applyFill="1" applyBorder="1" applyAlignment="1">
      <alignment horizontal="right"/>
    </xf>
    <xf numFmtId="0" fontId="32" fillId="38" borderId="12" xfId="0" applyFont="1" applyFill="1" applyBorder="1" applyAlignment="1">
      <alignment horizontal="left" vertical="center"/>
    </xf>
    <xf numFmtId="0" fontId="32" fillId="38" borderId="12" xfId="0" applyFont="1" applyFill="1" applyBorder="1" applyAlignment="1">
      <alignment vertical="center" wrapText="1"/>
    </xf>
    <xf numFmtId="0" fontId="33" fillId="38" borderId="12" xfId="0" applyFont="1" applyFill="1" applyBorder="1" applyAlignment="1">
      <alignment vertical="center" wrapText="1"/>
    </xf>
    <xf numFmtId="4" fontId="26" fillId="38" borderId="12" xfId="0" applyNumberFormat="1" applyFont="1" applyFill="1" applyBorder="1" applyAlignment="1">
      <alignment horizontal="right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30" fillId="37" borderId="12" xfId="0" applyFont="1" applyFill="1" applyBorder="1" applyAlignment="1">
      <alignment horizontal="center" vertical="center"/>
    </xf>
    <xf numFmtId="4" fontId="36" fillId="38" borderId="12" xfId="0" applyNumberFormat="1" applyFont="1" applyFill="1" applyBorder="1" applyAlignment="1">
      <alignment horizontal="right"/>
    </xf>
    <xf numFmtId="0" fontId="37" fillId="38" borderId="12" xfId="0" quotePrefix="1" applyFont="1" applyFill="1" applyBorder="1" applyAlignment="1">
      <alignment horizontal="left" vertical="center" wrapText="1"/>
    </xf>
    <xf numFmtId="4" fontId="38" fillId="38" borderId="12" xfId="0" applyNumberFormat="1" applyFont="1" applyFill="1" applyBorder="1" applyAlignment="1">
      <alignment horizontal="right"/>
    </xf>
    <xf numFmtId="4" fontId="34" fillId="0" borderId="12" xfId="0" applyNumberFormat="1" applyFont="1" applyBorder="1" applyAlignment="1">
      <alignment horizontal="right" vertical="center" wrapText="1"/>
    </xf>
    <xf numFmtId="0" fontId="30" fillId="37" borderId="13" xfId="0" applyFont="1" applyFill="1" applyBorder="1" applyAlignment="1">
      <alignment horizontal="center" vertical="center" wrapText="1"/>
    </xf>
    <xf numFmtId="0" fontId="39" fillId="40" borderId="12" xfId="0" applyFont="1" applyFill="1" applyBorder="1" applyAlignment="1">
      <alignment horizontal="left" vertical="center" wrapText="1"/>
    </xf>
    <xf numFmtId="4" fontId="30" fillId="40" borderId="12" xfId="0" applyNumberFormat="1" applyFont="1" applyFill="1" applyBorder="1" applyAlignment="1">
      <alignment horizontal="right"/>
    </xf>
    <xf numFmtId="0" fontId="39" fillId="41" borderId="12" xfId="0" applyFont="1" applyFill="1" applyBorder="1" applyAlignment="1">
      <alignment horizontal="left" vertical="center" wrapText="1"/>
    </xf>
    <xf numFmtId="4" fontId="30" fillId="41" borderId="12" xfId="0" applyNumberFormat="1" applyFont="1" applyFill="1" applyBorder="1" applyAlignment="1">
      <alignment horizontal="right"/>
    </xf>
    <xf numFmtId="0" fontId="35" fillId="39" borderId="12" xfId="0" quotePrefix="1" applyFont="1" applyFill="1" applyBorder="1" applyAlignment="1">
      <alignment horizontal="left" vertical="center"/>
    </xf>
    <xf numFmtId="0" fontId="40" fillId="39" borderId="12" xfId="0" quotePrefix="1" applyFont="1" applyFill="1" applyBorder="1" applyAlignment="1">
      <alignment horizontal="left" vertical="center"/>
    </xf>
    <xf numFmtId="0" fontId="0" fillId="0" borderId="12" xfId="0" applyBorder="1"/>
    <xf numFmtId="0" fontId="35" fillId="41" borderId="12" xfId="0" quotePrefix="1" applyFont="1" applyFill="1" applyBorder="1" applyAlignment="1">
      <alignment horizontal="left" vertical="center"/>
    </xf>
    <xf numFmtId="0" fontId="39" fillId="41" borderId="12" xfId="0" quotePrefix="1" applyFont="1" applyFill="1" applyBorder="1" applyAlignment="1">
      <alignment horizontal="left" vertical="center"/>
    </xf>
    <xf numFmtId="0" fontId="41" fillId="41" borderId="12" xfId="0" quotePrefix="1" applyFont="1" applyFill="1" applyBorder="1" applyAlignment="1">
      <alignment horizontal="left" vertical="center"/>
    </xf>
    <xf numFmtId="0" fontId="39" fillId="41" borderId="12" xfId="0" quotePrefix="1" applyFont="1" applyFill="1" applyBorder="1" applyAlignment="1">
      <alignment horizontal="left" vertical="center" wrapText="1"/>
    </xf>
    <xf numFmtId="0" fontId="39" fillId="40" borderId="12" xfId="0" applyFont="1" applyFill="1" applyBorder="1" applyAlignment="1">
      <alignment horizontal="left" vertical="center"/>
    </xf>
    <xf numFmtId="0" fontId="39" fillId="40" borderId="12" xfId="0" applyFont="1" applyFill="1" applyBorder="1" applyAlignment="1">
      <alignment vertical="center" wrapText="1"/>
    </xf>
    <xf numFmtId="0" fontId="35" fillId="41" borderId="12" xfId="0" applyFont="1" applyFill="1" applyBorder="1" applyAlignment="1">
      <alignment horizontal="left" vertical="center" wrapText="1"/>
    </xf>
    <xf numFmtId="0" fontId="39" fillId="41" borderId="12" xfId="0" applyFont="1" applyFill="1" applyBorder="1" applyAlignment="1">
      <alignment vertical="center" wrapText="1"/>
    </xf>
    <xf numFmtId="0" fontId="35" fillId="39" borderId="12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42" fillId="0" borderId="0" xfId="0" applyFont="1" applyAlignment="1">
      <alignment wrapText="1"/>
    </xf>
    <xf numFmtId="0" fontId="24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9" fillId="0" borderId="15" xfId="0" quotePrefix="1" applyFont="1" applyBorder="1" applyAlignment="1">
      <alignment horizontal="left" wrapText="1"/>
    </xf>
    <xf numFmtId="0" fontId="29" fillId="0" borderId="16" xfId="0" quotePrefix="1" applyFont="1" applyBorder="1" applyAlignment="1">
      <alignment horizontal="left" wrapText="1"/>
    </xf>
    <xf numFmtId="0" fontId="29" fillId="0" borderId="16" xfId="0" quotePrefix="1" applyFont="1" applyBorder="1" applyAlignment="1">
      <alignment horizontal="center" wrapText="1"/>
    </xf>
    <xf numFmtId="0" fontId="29" fillId="0" borderId="16" xfId="0" quotePrefix="1" applyFont="1" applyBorder="1" applyAlignment="1">
      <alignment horizontal="left"/>
    </xf>
    <xf numFmtId="0" fontId="33" fillId="42" borderId="16" xfId="0" applyFont="1" applyFill="1" applyBorder="1" applyAlignment="1">
      <alignment vertical="center"/>
    </xf>
    <xf numFmtId="164" fontId="29" fillId="42" borderId="12" xfId="0" applyNumberFormat="1" applyFont="1" applyFill="1" applyBorder="1" applyAlignment="1">
      <alignment horizontal="right"/>
    </xf>
    <xf numFmtId="164" fontId="29" fillId="0" borderId="12" xfId="0" applyNumberFormat="1" applyFont="1" applyBorder="1" applyAlignment="1">
      <alignment horizontal="right"/>
    </xf>
    <xf numFmtId="0" fontId="32" fillId="42" borderId="15" xfId="0" applyFont="1" applyFill="1" applyBorder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26" fillId="0" borderId="0" xfId="0" applyFont="1"/>
    <xf numFmtId="3" fontId="29" fillId="0" borderId="12" xfId="0" applyNumberFormat="1" applyFont="1" applyBorder="1" applyAlignment="1">
      <alignment horizontal="right"/>
    </xf>
    <xf numFmtId="3" fontId="29" fillId="42" borderId="12" xfId="0" applyNumberFormat="1" applyFont="1" applyFill="1" applyBorder="1" applyAlignment="1">
      <alignment horizontal="right"/>
    </xf>
    <xf numFmtId="0" fontId="24" fillId="0" borderId="0" xfId="0" quotePrefix="1" applyFont="1" applyAlignment="1">
      <alignment horizontal="center" vertical="center" wrapText="1"/>
    </xf>
    <xf numFmtId="3" fontId="29" fillId="36" borderId="12" xfId="0" quotePrefix="1" applyNumberFormat="1" applyFont="1" applyFill="1" applyBorder="1" applyAlignment="1">
      <alignment horizontal="right"/>
    </xf>
    <xf numFmtId="3" fontId="29" fillId="42" borderId="12" xfId="0" quotePrefix="1" applyNumberFormat="1" applyFont="1" applyFill="1" applyBorder="1" applyAlignment="1">
      <alignment horizontal="right"/>
    </xf>
    <xf numFmtId="0" fontId="43" fillId="0" borderId="0" xfId="0" quotePrefix="1" applyFont="1" applyAlignment="1">
      <alignment horizontal="left" wrapText="1"/>
    </xf>
    <xf numFmtId="0" fontId="44" fillId="0" borderId="0" xfId="0" applyFont="1" applyAlignment="1">
      <alignment wrapText="1"/>
    </xf>
    <xf numFmtId="3" fontId="23" fillId="0" borderId="0" xfId="0" applyNumberFormat="1" applyFont="1" applyAlignment="1">
      <alignment horizontal="right"/>
    </xf>
    <xf numFmtId="0" fontId="21" fillId="43" borderId="11" xfId="0" applyFont="1" applyFill="1" applyBorder="1" applyAlignment="1">
      <alignment horizontal="left" wrapText="1" indent="3"/>
    </xf>
    <xf numFmtId="164" fontId="21" fillId="43" borderId="11" xfId="0" applyNumberFormat="1" applyFont="1" applyFill="1" applyBorder="1" applyAlignment="1">
      <alignment wrapText="1"/>
    </xf>
    <xf numFmtId="0" fontId="16" fillId="0" borderId="0" xfId="0" applyFont="1"/>
    <xf numFmtId="0" fontId="32" fillId="0" borderId="15" xfId="0" quotePrefix="1" applyFont="1" applyBorder="1" applyAlignment="1">
      <alignment horizontal="left" vertical="center" wrapText="1"/>
    </xf>
    <xf numFmtId="0" fontId="33" fillId="0" borderId="1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2" fillId="42" borderId="15" xfId="0" quotePrefix="1" applyFont="1" applyFill="1" applyBorder="1" applyAlignment="1">
      <alignment horizontal="left" vertical="center" wrapText="1"/>
    </xf>
    <xf numFmtId="0" fontId="33" fillId="42" borderId="16" xfId="0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29" fillId="36" borderId="15" xfId="0" applyFont="1" applyFill="1" applyBorder="1" applyAlignment="1">
      <alignment horizontal="left" vertical="center" wrapText="1"/>
    </xf>
    <xf numFmtId="0" fontId="29" fillId="36" borderId="16" xfId="0" applyFont="1" applyFill="1" applyBorder="1" applyAlignment="1">
      <alignment horizontal="left" vertical="center" wrapText="1"/>
    </xf>
    <xf numFmtId="0" fontId="29" fillId="36" borderId="13" xfId="0" applyFont="1" applyFill="1" applyBorder="1" applyAlignment="1">
      <alignment horizontal="left" vertical="center" wrapText="1"/>
    </xf>
    <xf numFmtId="0" fontId="29" fillId="42" borderId="15" xfId="0" applyFont="1" applyFill="1" applyBorder="1" applyAlignment="1">
      <alignment horizontal="left" vertical="center" wrapText="1"/>
    </xf>
    <xf numFmtId="0" fontId="29" fillId="42" borderId="16" xfId="0" applyFont="1" applyFill="1" applyBorder="1" applyAlignment="1">
      <alignment horizontal="left" vertical="center" wrapText="1"/>
    </xf>
    <xf numFmtId="0" fontId="29" fillId="42" borderId="1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32" fillId="42" borderId="15" xfId="0" applyFont="1" applyFill="1" applyBorder="1" applyAlignment="1">
      <alignment horizontal="left" vertical="center" wrapText="1"/>
    </xf>
    <xf numFmtId="0" fontId="33" fillId="42" borderId="16" xfId="0" applyFont="1" applyFill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2" fillId="0" borderId="15" xfId="0" quotePrefix="1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Rebalans-novi_datoteke\Rebalans%20FP%202025.xlsx" TargetMode="External"/><Relationship Id="rId1" Type="http://schemas.openxmlformats.org/officeDocument/2006/relationships/externalLinkPath" Target="Rebalans-novi_datoteke/Rebalans%20F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Sažetak"/>
      <sheetName val="Račun prihoda i rashoda"/>
      <sheetName val="Rashodi prema funkcijskoj "/>
      <sheetName val="Račun financiranja"/>
      <sheetName val="Rashodi na petu"/>
      <sheetName val="Prihodi na petu"/>
      <sheetName val="POSEBNI DIO - rashodi"/>
      <sheetName val="POSEBNI DIO - priho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D11">
            <v>651700</v>
          </cell>
        </row>
        <row r="13">
          <cell r="D13">
            <v>1600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F6D7-7C5D-49FB-AE7D-924AE2C5AB4A}">
  <dimension ref="A1:H38"/>
  <sheetViews>
    <sheetView tabSelected="1" workbookViewId="0">
      <selection activeCell="F43" sqref="F43"/>
    </sheetView>
  </sheetViews>
  <sheetFormatPr defaultRowHeight="15" x14ac:dyDescent="0.25"/>
  <cols>
    <col min="5" max="6" width="25.28515625" customWidth="1"/>
    <col min="7" max="7" width="25.140625" customWidth="1"/>
    <col min="8" max="8" width="25" customWidth="1"/>
  </cols>
  <sheetData>
    <row r="1" spans="1:8" ht="65.25" customHeight="1" x14ac:dyDescent="0.25">
      <c r="A1" s="95" t="s">
        <v>112</v>
      </c>
      <c r="B1" s="95"/>
      <c r="C1" s="95"/>
      <c r="D1" s="95"/>
      <c r="E1" s="95"/>
      <c r="F1" s="95"/>
      <c r="G1" s="95"/>
      <c r="H1" s="95"/>
    </row>
    <row r="2" spans="1:8" ht="18" x14ac:dyDescent="0.25">
      <c r="A2" s="16"/>
      <c r="B2" s="16"/>
      <c r="C2" s="16"/>
      <c r="D2" s="16"/>
      <c r="E2" s="16"/>
      <c r="F2" s="16"/>
    </row>
    <row r="3" spans="1:8" ht="15.75" x14ac:dyDescent="0.25">
      <c r="A3" s="95" t="s">
        <v>67</v>
      </c>
      <c r="B3" s="95"/>
      <c r="C3" s="95"/>
      <c r="D3" s="95"/>
      <c r="E3" s="95"/>
      <c r="F3" s="106"/>
    </row>
    <row r="4" spans="1:8" ht="18" x14ac:dyDescent="0.25">
      <c r="A4" s="16"/>
      <c r="B4" s="16"/>
      <c r="C4" s="16"/>
      <c r="D4" s="16"/>
      <c r="E4" s="16"/>
      <c r="F4" s="18"/>
    </row>
    <row r="5" spans="1:8" ht="15.75" x14ac:dyDescent="0.25">
      <c r="A5" s="95" t="s">
        <v>96</v>
      </c>
      <c r="B5" s="98"/>
      <c r="C5" s="98"/>
      <c r="D5" s="98"/>
      <c r="E5" s="98"/>
      <c r="F5" s="98"/>
    </row>
    <row r="6" spans="1:8" ht="18" x14ac:dyDescent="0.25">
      <c r="A6" s="68"/>
      <c r="B6" s="69"/>
      <c r="C6" s="69"/>
      <c r="D6" s="69"/>
      <c r="E6" s="70"/>
      <c r="F6" s="71"/>
    </row>
    <row r="7" spans="1:8" x14ac:dyDescent="0.25">
      <c r="A7" s="72"/>
      <c r="B7" s="73"/>
      <c r="C7" s="73"/>
      <c r="D7" s="74"/>
      <c r="E7" s="75"/>
      <c r="F7" s="23" t="s">
        <v>73</v>
      </c>
      <c r="G7" s="23" t="s">
        <v>74</v>
      </c>
      <c r="H7" s="23" t="s">
        <v>75</v>
      </c>
    </row>
    <row r="8" spans="1:8" x14ac:dyDescent="0.25">
      <c r="A8" s="107" t="s">
        <v>97</v>
      </c>
      <c r="B8" s="97"/>
      <c r="C8" s="97"/>
      <c r="D8" s="97"/>
      <c r="E8" s="108"/>
      <c r="F8" s="77">
        <f t="shared" ref="F8:H8" si="0">F9</f>
        <v>1737900</v>
      </c>
      <c r="G8" s="77">
        <v>0</v>
      </c>
      <c r="H8" s="77">
        <f t="shared" si="0"/>
        <v>1737900</v>
      </c>
    </row>
    <row r="9" spans="1:8" x14ac:dyDescent="0.25">
      <c r="A9" s="105" t="s">
        <v>98</v>
      </c>
      <c r="B9" s="94"/>
      <c r="C9" s="94"/>
      <c r="D9" s="94"/>
      <c r="E9" s="109"/>
      <c r="F9" s="78">
        <v>1737900</v>
      </c>
      <c r="G9" s="78">
        <v>0</v>
      </c>
      <c r="H9" s="78">
        <v>1737900</v>
      </c>
    </row>
    <row r="10" spans="1:8" x14ac:dyDescent="0.25">
      <c r="A10" s="110" t="s">
        <v>99</v>
      </c>
      <c r="B10" s="109"/>
      <c r="C10" s="109"/>
      <c r="D10" s="109"/>
      <c r="E10" s="109"/>
      <c r="F10" s="78"/>
      <c r="G10" s="78">
        <v>0</v>
      </c>
      <c r="H10" s="78"/>
    </row>
    <row r="11" spans="1:8" x14ac:dyDescent="0.25">
      <c r="A11" s="79" t="s">
        <v>100</v>
      </c>
      <c r="B11" s="76"/>
      <c r="C11" s="76"/>
      <c r="D11" s="76"/>
      <c r="E11" s="76"/>
      <c r="F11" s="77">
        <f>F12+F13</f>
        <v>1737900</v>
      </c>
      <c r="G11" s="77">
        <v>0</v>
      </c>
      <c r="H11" s="77">
        <f t="shared" ref="H11" si="1">H12+H13</f>
        <v>1737900</v>
      </c>
    </row>
    <row r="12" spans="1:8" x14ac:dyDescent="0.25">
      <c r="A12" s="93" t="s">
        <v>101</v>
      </c>
      <c r="B12" s="94"/>
      <c r="C12" s="94"/>
      <c r="D12" s="94"/>
      <c r="E12" s="94"/>
      <c r="F12" s="78">
        <v>1726900</v>
      </c>
      <c r="G12" s="78">
        <v>0</v>
      </c>
      <c r="H12" s="78">
        <v>1726900</v>
      </c>
    </row>
    <row r="13" spans="1:8" x14ac:dyDescent="0.25">
      <c r="A13" s="110" t="s">
        <v>102</v>
      </c>
      <c r="B13" s="109"/>
      <c r="C13" s="109"/>
      <c r="D13" s="109"/>
      <c r="E13" s="109"/>
      <c r="F13" s="78">
        <v>11000</v>
      </c>
      <c r="G13" s="78">
        <v>0</v>
      </c>
      <c r="H13" s="78">
        <v>11000</v>
      </c>
    </row>
    <row r="14" spans="1:8" x14ac:dyDescent="0.25">
      <c r="A14" s="96" t="s">
        <v>103</v>
      </c>
      <c r="B14" s="97"/>
      <c r="C14" s="97"/>
      <c r="D14" s="97"/>
      <c r="E14" s="97"/>
      <c r="F14" s="77"/>
      <c r="G14" s="77"/>
      <c r="H14" s="77"/>
    </row>
    <row r="15" spans="1:8" ht="18" x14ac:dyDescent="0.25">
      <c r="A15" s="16"/>
      <c r="B15" s="80"/>
      <c r="C15" s="80"/>
      <c r="D15" s="80"/>
      <c r="E15" s="80"/>
      <c r="F15" s="81"/>
    </row>
    <row r="16" spans="1:8" ht="15.75" x14ac:dyDescent="0.25">
      <c r="A16" s="95" t="s">
        <v>104</v>
      </c>
      <c r="B16" s="98"/>
      <c r="C16" s="98"/>
      <c r="D16" s="98"/>
      <c r="E16" s="98"/>
      <c r="F16" s="98"/>
    </row>
    <row r="17" spans="1:8" ht="18" x14ac:dyDescent="0.25">
      <c r="A17" s="16"/>
      <c r="B17" s="80"/>
      <c r="C17" s="80"/>
      <c r="D17" s="80"/>
      <c r="E17" s="80"/>
      <c r="F17" s="81"/>
    </row>
    <row r="18" spans="1:8" x14ac:dyDescent="0.25">
      <c r="A18" s="72"/>
      <c r="B18" s="73"/>
      <c r="C18" s="73"/>
      <c r="D18" s="74"/>
      <c r="E18" s="75"/>
      <c r="F18" s="23" t="s">
        <v>73</v>
      </c>
      <c r="G18" s="23" t="s">
        <v>74</v>
      </c>
      <c r="H18" s="23" t="s">
        <v>75</v>
      </c>
    </row>
    <row r="19" spans="1:8" ht="15.75" customHeight="1" x14ac:dyDescent="0.25">
      <c r="A19" s="105" t="s">
        <v>105</v>
      </c>
      <c r="B19" s="111"/>
      <c r="C19" s="111"/>
      <c r="D19" s="111"/>
      <c r="E19" s="112"/>
      <c r="F19" s="82">
        <v>0</v>
      </c>
      <c r="G19" s="82">
        <v>0</v>
      </c>
      <c r="H19" s="82">
        <v>0</v>
      </c>
    </row>
    <row r="20" spans="1:8" x14ac:dyDescent="0.25">
      <c r="A20" s="105" t="s">
        <v>106</v>
      </c>
      <c r="B20" s="94"/>
      <c r="C20" s="94"/>
      <c r="D20" s="94"/>
      <c r="E20" s="94"/>
      <c r="F20" s="82">
        <v>0</v>
      </c>
      <c r="G20" s="82">
        <v>0</v>
      </c>
      <c r="H20" s="82">
        <v>0</v>
      </c>
    </row>
    <row r="21" spans="1:8" x14ac:dyDescent="0.25">
      <c r="A21" s="96" t="s">
        <v>107</v>
      </c>
      <c r="B21" s="97"/>
      <c r="C21" s="97"/>
      <c r="D21" s="97"/>
      <c r="E21" s="97"/>
      <c r="F21" s="83">
        <f t="shared" ref="F21:H21" si="2">SUM(F19:F20)</f>
        <v>0</v>
      </c>
      <c r="G21" s="83">
        <f t="shared" si="2"/>
        <v>0</v>
      </c>
      <c r="H21" s="83">
        <f t="shared" si="2"/>
        <v>0</v>
      </c>
    </row>
    <row r="22" spans="1:8" ht="18" x14ac:dyDescent="0.25">
      <c r="A22" s="84"/>
      <c r="B22" s="80"/>
      <c r="C22" s="80"/>
      <c r="D22" s="80"/>
      <c r="E22" s="80"/>
      <c r="F22" s="81"/>
    </row>
    <row r="23" spans="1:8" ht="15.75" x14ac:dyDescent="0.25">
      <c r="A23" s="95" t="s">
        <v>108</v>
      </c>
      <c r="B23" s="98"/>
      <c r="C23" s="98"/>
      <c r="D23" s="98"/>
      <c r="E23" s="98"/>
      <c r="F23" s="98"/>
    </row>
    <row r="24" spans="1:8" ht="18" x14ac:dyDescent="0.25">
      <c r="A24" s="84"/>
      <c r="B24" s="80"/>
      <c r="C24" s="80"/>
      <c r="D24" s="80"/>
      <c r="E24" s="80"/>
      <c r="F24" s="81"/>
    </row>
    <row r="25" spans="1:8" x14ac:dyDescent="0.25">
      <c r="A25" s="72"/>
      <c r="B25" s="73"/>
      <c r="C25" s="73"/>
      <c r="D25" s="74"/>
      <c r="E25" s="75"/>
      <c r="F25" s="23" t="s">
        <v>73</v>
      </c>
      <c r="G25" s="23" t="s">
        <v>74</v>
      </c>
      <c r="H25" s="23" t="s">
        <v>75</v>
      </c>
    </row>
    <row r="26" spans="1:8" x14ac:dyDescent="0.25">
      <c r="A26" s="99" t="s">
        <v>109</v>
      </c>
      <c r="B26" s="100"/>
      <c r="C26" s="100"/>
      <c r="D26" s="100"/>
      <c r="E26" s="101"/>
      <c r="F26" s="85">
        <v>0</v>
      </c>
      <c r="G26" s="85">
        <v>0</v>
      </c>
      <c r="H26" s="85">
        <v>0</v>
      </c>
    </row>
    <row r="27" spans="1:8" ht="30" customHeight="1" x14ac:dyDescent="0.25">
      <c r="A27" s="102" t="s">
        <v>110</v>
      </c>
      <c r="B27" s="103"/>
      <c r="C27" s="103"/>
      <c r="D27" s="103"/>
      <c r="E27" s="104"/>
      <c r="F27" s="86">
        <f t="shared" ref="F27:H27" si="3">F26</f>
        <v>0</v>
      </c>
      <c r="G27" s="86">
        <f t="shared" si="3"/>
        <v>0</v>
      </c>
      <c r="H27" s="86">
        <f t="shared" si="3"/>
        <v>0</v>
      </c>
    </row>
    <row r="30" spans="1:8" x14ac:dyDescent="0.25">
      <c r="A30" s="93" t="s">
        <v>111</v>
      </c>
      <c r="B30" s="94"/>
      <c r="C30" s="94"/>
      <c r="D30" s="94"/>
      <c r="E30" s="94"/>
      <c r="F30" s="82">
        <f t="shared" ref="F30:H30" si="4">F14+F27</f>
        <v>0</v>
      </c>
      <c r="G30" s="82">
        <f t="shared" si="4"/>
        <v>0</v>
      </c>
      <c r="H30" s="82">
        <f t="shared" si="4"/>
        <v>0</v>
      </c>
    </row>
    <row r="31" spans="1:8" ht="15.75" x14ac:dyDescent="0.25">
      <c r="A31" s="87"/>
      <c r="B31" s="88"/>
      <c r="C31" s="88"/>
      <c r="D31" s="88"/>
      <c r="E31" s="88"/>
      <c r="F31" s="89"/>
    </row>
    <row r="34" spans="1:7" x14ac:dyDescent="0.25">
      <c r="A34" s="92" t="s">
        <v>113</v>
      </c>
      <c r="B34" s="92" t="s">
        <v>114</v>
      </c>
      <c r="C34" s="92"/>
      <c r="D34" s="92"/>
      <c r="G34" s="92" t="s">
        <v>117</v>
      </c>
    </row>
    <row r="35" spans="1:7" x14ac:dyDescent="0.25">
      <c r="A35" s="92" t="s">
        <v>115</v>
      </c>
      <c r="B35" s="92" t="s">
        <v>116</v>
      </c>
      <c r="C35" s="92"/>
      <c r="D35" s="92"/>
      <c r="G35" s="92" t="s">
        <v>118</v>
      </c>
    </row>
    <row r="38" spans="1:7" x14ac:dyDescent="0.25">
      <c r="A38" s="92" t="s">
        <v>119</v>
      </c>
    </row>
  </sheetData>
  <mergeCells count="17">
    <mergeCell ref="A19:E19"/>
    <mergeCell ref="A30:E30"/>
    <mergeCell ref="A1:H1"/>
    <mergeCell ref="A21:E21"/>
    <mergeCell ref="A23:F23"/>
    <mergeCell ref="A26:E26"/>
    <mergeCell ref="A27:E27"/>
    <mergeCell ref="A20:E20"/>
    <mergeCell ref="A3:F3"/>
    <mergeCell ref="A5:F5"/>
    <mergeCell ref="A8:E8"/>
    <mergeCell ref="A9:E9"/>
    <mergeCell ref="A10:E10"/>
    <mergeCell ref="A12:E12"/>
    <mergeCell ref="A13:E13"/>
    <mergeCell ref="A14:E14"/>
    <mergeCell ref="A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BB7AF-765C-418D-8995-E60BA63E1AF9}">
  <dimension ref="A1:G28"/>
  <sheetViews>
    <sheetView topLeftCell="A10" workbookViewId="0">
      <selection activeCell="J11" sqref="J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4.5703125" customWidth="1"/>
    <col min="6" max="6" width="14.7109375" customWidth="1"/>
    <col min="7" max="7" width="14.85546875" customWidth="1"/>
  </cols>
  <sheetData>
    <row r="1" spans="1:7" ht="15.75" x14ac:dyDescent="0.25">
      <c r="A1" s="95"/>
      <c r="B1" s="95"/>
      <c r="C1" s="95"/>
      <c r="D1" s="95"/>
      <c r="E1" s="95"/>
      <c r="F1" s="95"/>
      <c r="G1" s="95"/>
    </row>
    <row r="2" spans="1:7" ht="18" x14ac:dyDescent="0.25">
      <c r="A2" s="16"/>
      <c r="B2" s="16"/>
      <c r="C2" s="16"/>
      <c r="D2" s="16"/>
      <c r="E2" s="16"/>
    </row>
    <row r="3" spans="1:7" ht="15.75" x14ac:dyDescent="0.25">
      <c r="A3" s="95" t="s">
        <v>67</v>
      </c>
      <c r="B3" s="95"/>
      <c r="C3" s="95"/>
      <c r="D3" s="95"/>
      <c r="E3" s="95"/>
      <c r="F3" s="95"/>
      <c r="G3" s="95"/>
    </row>
    <row r="4" spans="1:7" ht="18" x14ac:dyDescent="0.25">
      <c r="A4" s="16"/>
      <c r="B4" s="16"/>
      <c r="C4" s="16"/>
      <c r="D4" s="16"/>
      <c r="E4" s="18"/>
    </row>
    <row r="5" spans="1:7" ht="15.75" x14ac:dyDescent="0.25">
      <c r="A5" s="95" t="s">
        <v>82</v>
      </c>
      <c r="B5" s="95"/>
      <c r="C5" s="95"/>
      <c r="D5" s="95"/>
      <c r="E5" s="95"/>
      <c r="F5" s="95"/>
      <c r="G5" s="95"/>
    </row>
    <row r="6" spans="1:7" ht="18" x14ac:dyDescent="0.25">
      <c r="A6" s="16"/>
      <c r="B6" s="16"/>
      <c r="C6" s="16"/>
      <c r="D6" s="16"/>
      <c r="E6" s="18"/>
    </row>
    <row r="7" spans="1:7" ht="15.75" x14ac:dyDescent="0.25">
      <c r="A7" s="95" t="s">
        <v>88</v>
      </c>
      <c r="B7" s="95"/>
      <c r="C7" s="95"/>
      <c r="D7" s="95"/>
      <c r="E7" s="95"/>
      <c r="F7" s="95"/>
      <c r="G7" s="95"/>
    </row>
    <row r="8" spans="1:7" ht="18" x14ac:dyDescent="0.25">
      <c r="A8" s="16"/>
      <c r="B8" s="16"/>
      <c r="C8" s="16"/>
      <c r="D8" s="16"/>
      <c r="E8" s="18"/>
    </row>
    <row r="9" spans="1:7" ht="25.5" x14ac:dyDescent="0.25">
      <c r="A9" s="23" t="s">
        <v>69</v>
      </c>
      <c r="B9" s="51" t="s">
        <v>70</v>
      </c>
      <c r="C9" s="51" t="s">
        <v>71</v>
      </c>
      <c r="D9" s="51" t="s">
        <v>89</v>
      </c>
      <c r="E9" s="23" t="s">
        <v>73</v>
      </c>
      <c r="F9" s="23" t="s">
        <v>74</v>
      </c>
      <c r="G9" s="23" t="s">
        <v>75</v>
      </c>
    </row>
    <row r="10" spans="1:7" x14ac:dyDescent="0.25">
      <c r="A10" s="52">
        <v>6</v>
      </c>
      <c r="B10" s="52"/>
      <c r="C10" s="52"/>
      <c r="D10" s="52" t="s">
        <v>76</v>
      </c>
      <c r="E10" s="53">
        <f>E11+E13</f>
        <v>1737900</v>
      </c>
      <c r="F10" s="53">
        <f>+G10-E10</f>
        <v>0</v>
      </c>
      <c r="G10" s="53">
        <f>G11+G13</f>
        <v>1737900</v>
      </c>
    </row>
    <row r="11" spans="1:7" ht="38.25" x14ac:dyDescent="0.25">
      <c r="A11" s="54"/>
      <c r="B11" s="54">
        <v>67</v>
      </c>
      <c r="C11" s="54"/>
      <c r="D11" s="54" t="s">
        <v>90</v>
      </c>
      <c r="E11" s="55">
        <f t="shared" ref="E11:G11" si="0">E12</f>
        <v>1337900</v>
      </c>
      <c r="F11" s="55">
        <f t="shared" ref="F11:F13" si="1">+G11-E11</f>
        <v>0</v>
      </c>
      <c r="G11" s="55">
        <f t="shared" si="0"/>
        <v>1337900</v>
      </c>
    </row>
    <row r="12" spans="1:7" x14ac:dyDescent="0.25">
      <c r="A12" s="56"/>
      <c r="B12" s="56"/>
      <c r="C12" s="57">
        <v>11</v>
      </c>
      <c r="D12" s="56" t="s">
        <v>77</v>
      </c>
      <c r="E12" s="29">
        <v>1337900</v>
      </c>
      <c r="F12" s="29">
        <f t="shared" si="1"/>
        <v>0</v>
      </c>
      <c r="G12" s="29">
        <v>1337900</v>
      </c>
    </row>
    <row r="13" spans="1:7" ht="25.5" x14ac:dyDescent="0.25">
      <c r="A13" s="58"/>
      <c r="B13" s="58"/>
      <c r="C13" s="31">
        <v>25</v>
      </c>
      <c r="D13" s="32" t="s">
        <v>78</v>
      </c>
      <c r="E13" s="33">
        <v>400000</v>
      </c>
      <c r="F13" s="33">
        <f t="shared" si="1"/>
        <v>0</v>
      </c>
      <c r="G13" s="33">
        <v>400000</v>
      </c>
    </row>
    <row r="15" spans="1:7" ht="15.75" x14ac:dyDescent="0.25">
      <c r="A15" s="95" t="s">
        <v>91</v>
      </c>
      <c r="B15" s="95"/>
      <c r="C15" s="95"/>
      <c r="D15" s="95"/>
      <c r="E15" s="95"/>
      <c r="F15" s="95"/>
      <c r="G15" s="95"/>
    </row>
    <row r="17" spans="1:7" ht="25.5" x14ac:dyDescent="0.25">
      <c r="A17" s="23" t="s">
        <v>69</v>
      </c>
      <c r="B17" s="51" t="s">
        <v>70</v>
      </c>
      <c r="C17" s="51" t="s">
        <v>71</v>
      </c>
      <c r="D17" s="51" t="s">
        <v>89</v>
      </c>
      <c r="E17" s="23" t="s">
        <v>73</v>
      </c>
      <c r="F17" s="23" t="s">
        <v>74</v>
      </c>
      <c r="G17" s="23" t="s">
        <v>75</v>
      </c>
    </row>
    <row r="18" spans="1:7" x14ac:dyDescent="0.25">
      <c r="A18" s="52">
        <v>3</v>
      </c>
      <c r="B18" s="52"/>
      <c r="C18" s="52"/>
      <c r="D18" s="52" t="s">
        <v>80</v>
      </c>
      <c r="E18" s="53">
        <f>E19+E21+E24+E26</f>
        <v>1737900</v>
      </c>
      <c r="F18" s="53">
        <f t="shared" ref="F18:F28" si="2">+G18-E18</f>
        <v>0</v>
      </c>
      <c r="G18" s="53">
        <f t="shared" ref="G18" si="3">G19+G21+G24+G26</f>
        <v>1737900</v>
      </c>
    </row>
    <row r="19" spans="1:7" x14ac:dyDescent="0.25">
      <c r="A19" s="54"/>
      <c r="B19" s="54">
        <v>31</v>
      </c>
      <c r="C19" s="54"/>
      <c r="D19" s="54" t="s">
        <v>92</v>
      </c>
      <c r="E19" s="55">
        <f>E20</f>
        <v>522800</v>
      </c>
      <c r="F19" s="55">
        <f t="shared" si="2"/>
        <v>0</v>
      </c>
      <c r="G19" s="55">
        <f t="shared" ref="G19" si="4">G20</f>
        <v>522800</v>
      </c>
    </row>
    <row r="20" spans="1:7" x14ac:dyDescent="0.25">
      <c r="A20" s="56"/>
      <c r="B20" s="56"/>
      <c r="C20" s="57">
        <v>11</v>
      </c>
      <c r="D20" s="56" t="s">
        <v>77</v>
      </c>
      <c r="E20" s="29">
        <v>522800</v>
      </c>
      <c r="F20" s="29">
        <f t="shared" si="2"/>
        <v>0</v>
      </c>
      <c r="G20" s="29">
        <v>522800</v>
      </c>
    </row>
    <row r="21" spans="1:7" x14ac:dyDescent="0.25">
      <c r="A21" s="59"/>
      <c r="B21" s="60">
        <v>32</v>
      </c>
      <c r="C21" s="61"/>
      <c r="D21" s="60" t="s">
        <v>93</v>
      </c>
      <c r="E21" s="55">
        <f>E22+E23</f>
        <v>1202500</v>
      </c>
      <c r="F21" s="55">
        <f t="shared" si="2"/>
        <v>0</v>
      </c>
      <c r="G21" s="55">
        <f>G22+G23</f>
        <v>1202500</v>
      </c>
    </row>
    <row r="22" spans="1:7" x14ac:dyDescent="0.25">
      <c r="A22" s="56"/>
      <c r="B22" s="56"/>
      <c r="C22" s="57">
        <v>11</v>
      </c>
      <c r="D22" s="56" t="s">
        <v>77</v>
      </c>
      <c r="E22" s="29">
        <v>802500</v>
      </c>
      <c r="F22" s="29">
        <f t="shared" si="2"/>
        <v>0</v>
      </c>
      <c r="G22" s="29">
        <v>802500</v>
      </c>
    </row>
    <row r="23" spans="1:7" ht="25.5" x14ac:dyDescent="0.25">
      <c r="A23" s="56"/>
      <c r="B23" s="56"/>
      <c r="C23" s="57">
        <v>25</v>
      </c>
      <c r="D23" s="32" t="s">
        <v>78</v>
      </c>
      <c r="E23" s="29">
        <v>400000</v>
      </c>
      <c r="F23" s="29">
        <f t="shared" si="2"/>
        <v>0</v>
      </c>
      <c r="G23" s="29">
        <v>400000</v>
      </c>
    </row>
    <row r="24" spans="1:7" x14ac:dyDescent="0.25">
      <c r="A24" s="59"/>
      <c r="B24" s="60">
        <v>34</v>
      </c>
      <c r="C24" s="60"/>
      <c r="D24" s="62" t="s">
        <v>94</v>
      </c>
      <c r="E24" s="55">
        <f>E25</f>
        <v>1600</v>
      </c>
      <c r="F24" s="55">
        <f t="shared" si="2"/>
        <v>0</v>
      </c>
      <c r="G24" s="55">
        <f t="shared" ref="G24" si="5">G25</f>
        <v>1600</v>
      </c>
    </row>
    <row r="25" spans="1:7" x14ac:dyDescent="0.25">
      <c r="A25" s="56"/>
      <c r="B25" s="56"/>
      <c r="C25" s="57">
        <v>11</v>
      </c>
      <c r="D25" s="56" t="s">
        <v>77</v>
      </c>
      <c r="E25" s="29">
        <f>'[1]POSEBNI DIO - rashodi'!D13</f>
        <v>1600</v>
      </c>
      <c r="F25" s="29">
        <f t="shared" si="2"/>
        <v>0</v>
      </c>
      <c r="G25" s="29">
        <v>1600</v>
      </c>
    </row>
    <row r="26" spans="1:7" ht="25.5" x14ac:dyDescent="0.25">
      <c r="A26" s="63">
        <v>4</v>
      </c>
      <c r="B26" s="63"/>
      <c r="C26" s="63"/>
      <c r="D26" s="64" t="s">
        <v>81</v>
      </c>
      <c r="E26" s="53">
        <f t="shared" ref="E26:E27" si="6">E27</f>
        <v>11000</v>
      </c>
      <c r="F26" s="53">
        <f t="shared" si="2"/>
        <v>0</v>
      </c>
      <c r="G26" s="53">
        <f t="shared" ref="G26:G27" si="7">G27</f>
        <v>11000</v>
      </c>
    </row>
    <row r="27" spans="1:7" ht="38.25" x14ac:dyDescent="0.25">
      <c r="A27" s="65"/>
      <c r="B27" s="54">
        <v>42</v>
      </c>
      <c r="C27" s="54"/>
      <c r="D27" s="66" t="s">
        <v>95</v>
      </c>
      <c r="E27" s="55">
        <f t="shared" si="6"/>
        <v>11000</v>
      </c>
      <c r="F27" s="55">
        <f t="shared" si="2"/>
        <v>0</v>
      </c>
      <c r="G27" s="55">
        <f t="shared" si="7"/>
        <v>11000</v>
      </c>
    </row>
    <row r="28" spans="1:7" x14ac:dyDescent="0.25">
      <c r="A28" s="67"/>
      <c r="B28" s="67"/>
      <c r="C28" s="57">
        <v>11</v>
      </c>
      <c r="D28" s="56" t="s">
        <v>77</v>
      </c>
      <c r="E28" s="29">
        <v>11000</v>
      </c>
      <c r="F28" s="29">
        <f t="shared" si="2"/>
        <v>0</v>
      </c>
      <c r="G28" s="29">
        <v>11000</v>
      </c>
    </row>
  </sheetData>
  <mergeCells count="5">
    <mergeCell ref="A1:G1"/>
    <mergeCell ref="A3:G3"/>
    <mergeCell ref="A5:G5"/>
    <mergeCell ref="A7:G7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C338-9650-4E49-B734-350AD8C7EDA6}">
  <dimension ref="A1:D12"/>
  <sheetViews>
    <sheetView workbookViewId="0">
      <selection activeCell="E16" sqref="E16"/>
    </sheetView>
  </sheetViews>
  <sheetFormatPr defaultRowHeight="15" x14ac:dyDescent="0.25"/>
  <cols>
    <col min="1" max="1" width="37.7109375" customWidth="1"/>
    <col min="2" max="2" width="22.7109375" customWidth="1"/>
    <col min="3" max="3" width="14.42578125" customWidth="1"/>
    <col min="4" max="4" width="14" customWidth="1"/>
  </cols>
  <sheetData>
    <row r="1" spans="1:4" ht="15.75" x14ac:dyDescent="0.25">
      <c r="A1" s="44"/>
      <c r="B1" s="45"/>
    </row>
    <row r="2" spans="1:4" ht="18" x14ac:dyDescent="0.25">
      <c r="A2" s="44"/>
      <c r="B2" s="16"/>
    </row>
    <row r="3" spans="1:4" ht="15.75" x14ac:dyDescent="0.25">
      <c r="A3" s="15"/>
      <c r="B3" s="17"/>
    </row>
    <row r="4" spans="1:4" ht="18" x14ac:dyDescent="0.25">
      <c r="A4" s="16"/>
      <c r="B4" s="18"/>
    </row>
    <row r="5" spans="1:4" ht="15.75" x14ac:dyDescent="0.25">
      <c r="A5" s="95" t="s">
        <v>82</v>
      </c>
      <c r="B5" s="98"/>
    </row>
    <row r="6" spans="1:4" ht="18" x14ac:dyDescent="0.25">
      <c r="A6" s="16"/>
      <c r="B6" s="18"/>
    </row>
    <row r="7" spans="1:4" ht="15.75" x14ac:dyDescent="0.25">
      <c r="A7" s="95" t="s">
        <v>83</v>
      </c>
      <c r="B7" s="113"/>
    </row>
    <row r="8" spans="1:4" ht="18" x14ac:dyDescent="0.25">
      <c r="A8" s="16"/>
      <c r="B8" s="18"/>
    </row>
    <row r="9" spans="1:4" ht="25.5" x14ac:dyDescent="0.25">
      <c r="A9" s="46" t="s">
        <v>84</v>
      </c>
      <c r="B9" s="23" t="s">
        <v>73</v>
      </c>
      <c r="C9" s="23" t="s">
        <v>74</v>
      </c>
      <c r="D9" s="23" t="s">
        <v>75</v>
      </c>
    </row>
    <row r="10" spans="1:4" x14ac:dyDescent="0.25">
      <c r="A10" s="25" t="s">
        <v>85</v>
      </c>
      <c r="B10" s="47">
        <f t="shared" ref="B10:D11" si="0">B11</f>
        <v>1737900</v>
      </c>
      <c r="C10" s="47">
        <v>0</v>
      </c>
      <c r="D10" s="47">
        <f t="shared" si="0"/>
        <v>1737900</v>
      </c>
    </row>
    <row r="11" spans="1:4" x14ac:dyDescent="0.25">
      <c r="A11" s="48" t="s">
        <v>86</v>
      </c>
      <c r="B11" s="49">
        <f t="shared" si="0"/>
        <v>1737900</v>
      </c>
      <c r="C11" s="49">
        <v>0</v>
      </c>
      <c r="D11" s="49">
        <f t="shared" si="0"/>
        <v>1737900</v>
      </c>
    </row>
    <row r="12" spans="1:4" ht="25.5" x14ac:dyDescent="0.25">
      <c r="A12" s="38" t="s">
        <v>87</v>
      </c>
      <c r="B12" s="50">
        <v>1737900</v>
      </c>
      <c r="C12" s="50">
        <v>0</v>
      </c>
      <c r="D12" s="50">
        <v>1737900</v>
      </c>
    </row>
  </sheetData>
  <mergeCells count="2"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7941-1040-4D38-9BBC-976BDAEB54AF}">
  <dimension ref="A1:H25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15.75" x14ac:dyDescent="0.25">
      <c r="A1" s="95"/>
      <c r="B1" s="95"/>
      <c r="C1" s="95"/>
      <c r="D1" s="95"/>
      <c r="E1" s="95"/>
      <c r="F1" s="95"/>
      <c r="G1" s="95"/>
    </row>
    <row r="2" spans="1:8" ht="18" customHeight="1" x14ac:dyDescent="0.25">
      <c r="A2" s="16"/>
      <c r="B2" s="16"/>
      <c r="C2" s="16"/>
      <c r="D2" s="16"/>
      <c r="E2" s="16"/>
      <c r="F2" s="16"/>
      <c r="G2" s="16"/>
    </row>
    <row r="3" spans="1:8" ht="15.75" x14ac:dyDescent="0.25">
      <c r="A3" s="95" t="s">
        <v>67</v>
      </c>
      <c r="B3" s="95"/>
      <c r="C3" s="95"/>
      <c r="D3" s="95"/>
      <c r="E3" s="95"/>
      <c r="F3" s="106"/>
      <c r="G3" s="106"/>
    </row>
    <row r="4" spans="1:8" ht="18" x14ac:dyDescent="0.25">
      <c r="A4" s="16"/>
      <c r="B4" s="16"/>
      <c r="C4" s="16"/>
      <c r="D4" s="16"/>
      <c r="E4" s="16"/>
      <c r="F4" s="18"/>
      <c r="G4" s="18"/>
    </row>
    <row r="5" spans="1:8" ht="15.75" x14ac:dyDescent="0.25">
      <c r="A5" s="95" t="s">
        <v>68</v>
      </c>
      <c r="B5" s="98"/>
      <c r="C5" s="98"/>
      <c r="D5" s="98"/>
      <c r="E5" s="98"/>
      <c r="F5" s="98"/>
      <c r="G5" s="98"/>
    </row>
    <row r="6" spans="1:8" ht="18.75" x14ac:dyDescent="0.3">
      <c r="A6" s="15"/>
      <c r="B6" s="19"/>
      <c r="C6" s="19"/>
      <c r="D6" s="19"/>
      <c r="E6" s="20"/>
      <c r="F6" s="19"/>
      <c r="G6" s="19"/>
    </row>
    <row r="7" spans="1:8" ht="18" x14ac:dyDescent="0.25">
      <c r="A7" s="16"/>
      <c r="B7" s="16"/>
      <c r="C7" s="16"/>
      <c r="D7" s="16"/>
      <c r="E7" s="16"/>
      <c r="F7" s="18"/>
      <c r="G7" s="18"/>
    </row>
    <row r="8" spans="1:8" x14ac:dyDescent="0.25">
      <c r="A8" s="21" t="s">
        <v>69</v>
      </c>
      <c r="B8" s="22" t="s">
        <v>70</v>
      </c>
      <c r="C8" s="22" t="s">
        <v>71</v>
      </c>
      <c r="D8" s="22" t="s">
        <v>72</v>
      </c>
      <c r="E8" s="23" t="s">
        <v>73</v>
      </c>
      <c r="F8" s="23" t="s">
        <v>74</v>
      </c>
      <c r="G8" s="23" t="s">
        <v>75</v>
      </c>
      <c r="H8" s="24"/>
    </row>
    <row r="9" spans="1:8" x14ac:dyDescent="0.25">
      <c r="A9" s="25">
        <v>6</v>
      </c>
      <c r="B9" s="25"/>
      <c r="C9" s="25"/>
      <c r="D9" s="25" t="s">
        <v>76</v>
      </c>
      <c r="E9" s="26">
        <f>E10+E11</f>
        <v>1737900</v>
      </c>
      <c r="F9" s="26">
        <v>0</v>
      </c>
      <c r="G9" s="26">
        <f t="shared" ref="G9" si="0">G10+G11</f>
        <v>1737900</v>
      </c>
      <c r="H9" s="24"/>
    </row>
    <row r="10" spans="1:8" x14ac:dyDescent="0.25">
      <c r="A10" s="27"/>
      <c r="B10" s="27"/>
      <c r="C10" s="27">
        <v>11</v>
      </c>
      <c r="D10" s="28" t="s">
        <v>77</v>
      </c>
      <c r="E10" s="29">
        <v>1337900</v>
      </c>
      <c r="F10" s="29">
        <v>0</v>
      </c>
      <c r="G10" s="29">
        <v>1337900</v>
      </c>
      <c r="H10" s="24"/>
    </row>
    <row r="11" spans="1:8" ht="25.5" x14ac:dyDescent="0.25">
      <c r="A11" s="30"/>
      <c r="B11" s="30"/>
      <c r="C11" s="31">
        <v>25</v>
      </c>
      <c r="D11" s="32" t="s">
        <v>78</v>
      </c>
      <c r="E11" s="33">
        <v>400000</v>
      </c>
      <c r="F11" s="33">
        <v>0</v>
      </c>
      <c r="G11" s="33">
        <v>400000</v>
      </c>
      <c r="H11" s="24"/>
    </row>
    <row r="12" spans="1:8" x14ac:dyDescent="0.25">
      <c r="A12" s="24"/>
      <c r="B12" s="24"/>
      <c r="C12" s="24"/>
      <c r="D12" s="24"/>
      <c r="E12" s="24"/>
      <c r="F12" s="24"/>
      <c r="G12" s="24"/>
      <c r="H12" s="24"/>
    </row>
    <row r="13" spans="1:8" x14ac:dyDescent="0.25">
      <c r="A13" s="24"/>
      <c r="B13" s="24"/>
      <c r="C13" s="24"/>
      <c r="D13" s="24"/>
      <c r="E13" s="24"/>
      <c r="F13" s="24"/>
      <c r="G13" s="24"/>
      <c r="H13" s="24"/>
    </row>
    <row r="14" spans="1:8" x14ac:dyDescent="0.25">
      <c r="A14" s="24"/>
      <c r="B14" s="24"/>
      <c r="C14" s="24"/>
      <c r="D14" s="24"/>
      <c r="E14" s="24"/>
      <c r="F14" s="24"/>
      <c r="G14" s="24"/>
      <c r="H14" s="24"/>
    </row>
    <row r="15" spans="1:8" x14ac:dyDescent="0.25">
      <c r="A15" s="24"/>
      <c r="B15" s="24"/>
      <c r="C15" s="24"/>
      <c r="D15" s="24"/>
      <c r="E15" s="24"/>
      <c r="F15" s="24"/>
      <c r="G15" s="24"/>
      <c r="H15" s="24"/>
    </row>
    <row r="16" spans="1:8" x14ac:dyDescent="0.25">
      <c r="A16" s="24"/>
      <c r="B16" s="24"/>
      <c r="C16" s="24"/>
      <c r="D16" s="24"/>
      <c r="E16" s="24"/>
      <c r="F16" s="24"/>
      <c r="G16" s="24"/>
      <c r="H16" s="24"/>
    </row>
    <row r="17" spans="1:8" ht="18.75" x14ac:dyDescent="0.3">
      <c r="A17" s="24"/>
      <c r="B17" s="24"/>
      <c r="C17" s="24"/>
      <c r="D17" s="24"/>
      <c r="E17" s="20"/>
      <c r="F17" s="24"/>
      <c r="G17" s="24"/>
      <c r="H17" s="24"/>
    </row>
    <row r="18" spans="1:8" x14ac:dyDescent="0.25">
      <c r="A18" s="24"/>
      <c r="B18" s="24"/>
      <c r="C18" s="24"/>
      <c r="D18" s="24"/>
      <c r="E18" s="24"/>
      <c r="F18" s="24"/>
      <c r="G18" s="24"/>
      <c r="H18" s="24"/>
    </row>
    <row r="19" spans="1:8" x14ac:dyDescent="0.25">
      <c r="A19" s="21" t="s">
        <v>69</v>
      </c>
      <c r="B19" s="22" t="s">
        <v>70</v>
      </c>
      <c r="C19" s="22" t="s">
        <v>71</v>
      </c>
      <c r="D19" s="22" t="s">
        <v>72</v>
      </c>
      <c r="E19" s="21" t="s">
        <v>79</v>
      </c>
      <c r="F19" s="21" t="s">
        <v>74</v>
      </c>
      <c r="G19" s="21" t="s">
        <v>75</v>
      </c>
      <c r="H19" s="24"/>
    </row>
    <row r="20" spans="1:8" x14ac:dyDescent="0.25">
      <c r="A20" s="34"/>
      <c r="B20" s="35"/>
      <c r="C20" s="35"/>
      <c r="D20" s="36" t="s">
        <v>80</v>
      </c>
      <c r="E20" s="37">
        <f>E21+E22</f>
        <v>1737900</v>
      </c>
      <c r="F20" s="37">
        <v>0</v>
      </c>
      <c r="G20" s="37">
        <f>G21+G22</f>
        <v>1737900</v>
      </c>
      <c r="H20" s="24"/>
    </row>
    <row r="21" spans="1:8" x14ac:dyDescent="0.25">
      <c r="A21" s="25">
        <v>3</v>
      </c>
      <c r="B21" s="38"/>
      <c r="C21" s="38">
        <v>11</v>
      </c>
      <c r="D21" s="38" t="s">
        <v>77</v>
      </c>
      <c r="E21" s="39">
        <v>1337900</v>
      </c>
      <c r="F21" s="39">
        <v>0</v>
      </c>
      <c r="G21" s="39">
        <v>1337900</v>
      </c>
      <c r="H21" s="24"/>
    </row>
    <row r="22" spans="1:8" ht="25.5" x14ac:dyDescent="0.25">
      <c r="A22" s="25"/>
      <c r="B22" s="38"/>
      <c r="C22" s="38">
        <v>25</v>
      </c>
      <c r="D22" s="32" t="s">
        <v>78</v>
      </c>
      <c r="E22" s="39">
        <v>400000</v>
      </c>
      <c r="F22" s="39">
        <v>0</v>
      </c>
      <c r="G22" s="39">
        <v>400000</v>
      </c>
      <c r="H22" s="24"/>
    </row>
    <row r="23" spans="1:8" ht="25.5" x14ac:dyDescent="0.25">
      <c r="A23" s="40">
        <v>4</v>
      </c>
      <c r="B23" s="40"/>
      <c r="C23" s="40"/>
      <c r="D23" s="41" t="s">
        <v>81</v>
      </c>
      <c r="E23" s="26">
        <f>E24</f>
        <v>11000</v>
      </c>
      <c r="F23" s="26">
        <v>0</v>
      </c>
      <c r="G23" s="26">
        <f t="shared" ref="G23" si="1">G24</f>
        <v>11000</v>
      </c>
      <c r="H23" s="24"/>
    </row>
    <row r="24" spans="1:8" x14ac:dyDescent="0.25">
      <c r="A24" s="38"/>
      <c r="B24" s="38"/>
      <c r="C24" s="38">
        <v>11</v>
      </c>
      <c r="D24" s="42" t="s">
        <v>77</v>
      </c>
      <c r="E24" s="39">
        <v>11000</v>
      </c>
      <c r="F24" s="39">
        <v>0</v>
      </c>
      <c r="G24" s="43">
        <v>11000</v>
      </c>
      <c r="H24" s="24"/>
    </row>
    <row r="25" spans="1:8" x14ac:dyDescent="0.25">
      <c r="A25" s="24"/>
      <c r="B25" s="24"/>
      <c r="C25" s="24"/>
      <c r="D25" s="24"/>
      <c r="E25" s="24"/>
      <c r="F25" s="24"/>
      <c r="G25" s="24"/>
      <c r="H25" s="24"/>
    </row>
  </sheetData>
  <mergeCells count="3">
    <mergeCell ref="A1:G1"/>
    <mergeCell ref="A3:G3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21B2-DFFB-46A8-B9B3-99711FDA7C35}">
  <sheetPr codeName="List2"/>
  <dimension ref="A1:D74"/>
  <sheetViews>
    <sheetView showGridLines="0" workbookViewId="0">
      <selection activeCell="C12" sqref="C12"/>
    </sheetView>
  </sheetViews>
  <sheetFormatPr defaultRowHeight="11.25" x14ac:dyDescent="0.15"/>
  <cols>
    <col min="1" max="1" width="70.42578125" style="1" customWidth="1"/>
    <col min="2" max="2" width="40.42578125" style="1" customWidth="1"/>
    <col min="3" max="4" width="38.42578125" style="1" customWidth="1"/>
    <col min="5" max="16384" width="9.140625" style="1"/>
  </cols>
  <sheetData>
    <row r="1" spans="1:4" ht="12" thickBot="1" x14ac:dyDescent="0.2">
      <c r="A1" s="1" t="s">
        <v>0</v>
      </c>
    </row>
    <row r="2" spans="1:4" ht="13.5" thickBot="1" x14ac:dyDescent="0.2">
      <c r="A2" s="2" t="s">
        <v>1</v>
      </c>
      <c r="B2" s="2" t="s">
        <v>122</v>
      </c>
      <c r="C2" s="2" t="s">
        <v>121</v>
      </c>
      <c r="D2" s="2" t="s">
        <v>120</v>
      </c>
    </row>
    <row r="3" spans="1:4" ht="12.75" x14ac:dyDescent="0.2">
      <c r="A3" s="3" t="s">
        <v>2</v>
      </c>
      <c r="B3" s="10">
        <v>1737900</v>
      </c>
      <c r="C3" s="10">
        <f>+D3-B3</f>
        <v>0</v>
      </c>
      <c r="D3" s="10">
        <v>1737900</v>
      </c>
    </row>
    <row r="4" spans="1:4" ht="12.75" x14ac:dyDescent="0.2">
      <c r="A4" s="3" t="s">
        <v>3</v>
      </c>
      <c r="B4" s="10">
        <v>1737900</v>
      </c>
      <c r="C4" s="10">
        <f t="shared" ref="C4:C67" si="0">+D4-B4</f>
        <v>0</v>
      </c>
      <c r="D4" s="10">
        <v>1737900</v>
      </c>
    </row>
    <row r="5" spans="1:4" ht="25.5" x14ac:dyDescent="0.2">
      <c r="A5" s="4" t="s">
        <v>4</v>
      </c>
      <c r="B5" s="11">
        <v>1737900</v>
      </c>
      <c r="C5" s="11">
        <f t="shared" si="0"/>
        <v>0</v>
      </c>
      <c r="D5" s="11">
        <v>1737900</v>
      </c>
    </row>
    <row r="6" spans="1:4" ht="12.75" x14ac:dyDescent="0.2">
      <c r="A6" s="4" t="s">
        <v>5</v>
      </c>
      <c r="B6" s="11">
        <v>1737900</v>
      </c>
      <c r="C6" s="11">
        <f t="shared" si="0"/>
        <v>0</v>
      </c>
      <c r="D6" s="11">
        <v>1737900</v>
      </c>
    </row>
    <row r="7" spans="1:4" ht="12.75" x14ac:dyDescent="0.2">
      <c r="A7" s="4" t="s">
        <v>6</v>
      </c>
      <c r="B7" s="11">
        <v>1737900</v>
      </c>
      <c r="C7" s="11">
        <f t="shared" si="0"/>
        <v>0</v>
      </c>
      <c r="D7" s="11">
        <v>1737900</v>
      </c>
    </row>
    <row r="8" spans="1:4" ht="12.75" x14ac:dyDescent="0.2">
      <c r="A8" s="5" t="s">
        <v>7</v>
      </c>
      <c r="B8" s="12">
        <v>1737900</v>
      </c>
      <c r="C8" s="12">
        <f t="shared" si="0"/>
        <v>0</v>
      </c>
      <c r="D8" s="12">
        <v>1737900</v>
      </c>
    </row>
    <row r="9" spans="1:4" ht="12.75" x14ac:dyDescent="0.2">
      <c r="A9" s="6" t="s">
        <v>8</v>
      </c>
      <c r="B9" s="13">
        <v>1737900</v>
      </c>
      <c r="C9" s="13">
        <f t="shared" si="0"/>
        <v>0</v>
      </c>
      <c r="D9" s="13">
        <v>1737900</v>
      </c>
    </row>
    <row r="10" spans="1:4" ht="12.75" x14ac:dyDescent="0.2">
      <c r="A10" s="7" t="s">
        <v>9</v>
      </c>
      <c r="B10" s="11">
        <v>1337900</v>
      </c>
      <c r="C10" s="11">
        <f t="shared" si="0"/>
        <v>0</v>
      </c>
      <c r="D10" s="11">
        <v>1337900</v>
      </c>
    </row>
    <row r="11" spans="1:4" ht="12.75" x14ac:dyDescent="0.2">
      <c r="A11" s="8" t="s">
        <v>10</v>
      </c>
      <c r="B11" s="11">
        <v>707300</v>
      </c>
      <c r="C11" s="11">
        <f t="shared" si="0"/>
        <v>-184500</v>
      </c>
      <c r="D11" s="11">
        <v>522800</v>
      </c>
    </row>
    <row r="12" spans="1:4" ht="12.75" x14ac:dyDescent="0.2">
      <c r="A12" s="9" t="s">
        <v>11</v>
      </c>
      <c r="B12" s="11">
        <v>583000</v>
      </c>
      <c r="C12" s="11">
        <f t="shared" si="0"/>
        <v>-159500</v>
      </c>
      <c r="D12" s="11">
        <v>423500</v>
      </c>
    </row>
    <row r="13" spans="1:4" ht="12.75" x14ac:dyDescent="0.2">
      <c r="A13" s="9" t="s">
        <v>12</v>
      </c>
      <c r="B13" s="11">
        <v>14100</v>
      </c>
      <c r="C13" s="11">
        <f t="shared" si="0"/>
        <v>0</v>
      </c>
      <c r="D13" s="11">
        <v>14100</v>
      </c>
    </row>
    <row r="14" spans="1:4" ht="12.75" x14ac:dyDescent="0.2">
      <c r="A14" s="9" t="s">
        <v>13</v>
      </c>
      <c r="B14" s="11">
        <v>5600</v>
      </c>
      <c r="C14" s="11">
        <f t="shared" si="0"/>
        <v>0</v>
      </c>
      <c r="D14" s="11">
        <v>5600</v>
      </c>
    </row>
    <row r="15" spans="1:4" ht="12.75" x14ac:dyDescent="0.2">
      <c r="A15" s="9" t="s">
        <v>14</v>
      </c>
      <c r="B15" s="11">
        <v>8500</v>
      </c>
      <c r="C15" s="11">
        <f t="shared" si="0"/>
        <v>0</v>
      </c>
      <c r="D15" s="11">
        <v>8500</v>
      </c>
    </row>
    <row r="16" spans="1:4" ht="12.75" x14ac:dyDescent="0.2">
      <c r="A16" s="9" t="s">
        <v>15</v>
      </c>
      <c r="B16" s="11">
        <v>96100</v>
      </c>
      <c r="C16" s="11">
        <f t="shared" si="0"/>
        <v>-25000</v>
      </c>
      <c r="D16" s="11">
        <v>71100</v>
      </c>
    </row>
    <row r="17" spans="1:4" ht="12.75" x14ac:dyDescent="0.2">
      <c r="A17" s="8" t="s">
        <v>16</v>
      </c>
      <c r="B17" s="11">
        <v>576000</v>
      </c>
      <c r="C17" s="11">
        <f t="shared" si="0"/>
        <v>226500</v>
      </c>
      <c r="D17" s="11">
        <v>802500</v>
      </c>
    </row>
    <row r="18" spans="1:4" ht="12.75" x14ac:dyDescent="0.2">
      <c r="A18" s="9" t="s">
        <v>17</v>
      </c>
      <c r="B18" s="11">
        <v>1000</v>
      </c>
      <c r="C18" s="11">
        <f t="shared" si="0"/>
        <v>0</v>
      </c>
      <c r="D18" s="11">
        <v>1000</v>
      </c>
    </row>
    <row r="19" spans="1:4" ht="12.75" x14ac:dyDescent="0.2">
      <c r="A19" s="9" t="s">
        <v>18</v>
      </c>
      <c r="B19" s="11">
        <v>1000</v>
      </c>
      <c r="C19" s="11">
        <f t="shared" si="0"/>
        <v>0</v>
      </c>
      <c r="D19" s="11">
        <v>1000</v>
      </c>
    </row>
    <row r="20" spans="1:4" ht="12.75" x14ac:dyDescent="0.2">
      <c r="A20" s="9" t="s">
        <v>19</v>
      </c>
      <c r="B20" s="11">
        <v>1000</v>
      </c>
      <c r="C20" s="11">
        <f t="shared" si="0"/>
        <v>0</v>
      </c>
      <c r="D20" s="11">
        <v>1000</v>
      </c>
    </row>
    <row r="21" spans="1:4" ht="12.75" x14ac:dyDescent="0.2">
      <c r="A21" s="9" t="s">
        <v>20</v>
      </c>
      <c r="B21" s="11">
        <v>4000</v>
      </c>
      <c r="C21" s="11">
        <f t="shared" si="0"/>
        <v>0</v>
      </c>
      <c r="D21" s="11">
        <v>4000</v>
      </c>
    </row>
    <row r="22" spans="1:4" ht="12.75" x14ac:dyDescent="0.2">
      <c r="A22" s="9" t="s">
        <v>21</v>
      </c>
      <c r="B22" s="11">
        <v>4000</v>
      </c>
      <c r="C22" s="11">
        <f t="shared" si="0"/>
        <v>0</v>
      </c>
      <c r="D22" s="11">
        <v>4000</v>
      </c>
    </row>
    <row r="23" spans="1:4" ht="12.75" x14ac:dyDescent="0.2">
      <c r="A23" s="9" t="s">
        <v>22</v>
      </c>
      <c r="B23" s="11">
        <v>900</v>
      </c>
      <c r="C23" s="11">
        <f t="shared" si="0"/>
        <v>0</v>
      </c>
      <c r="D23" s="11">
        <v>900</v>
      </c>
    </row>
    <row r="24" spans="1:4" ht="12.75" x14ac:dyDescent="0.2">
      <c r="A24" s="9" t="s">
        <v>23</v>
      </c>
      <c r="B24" s="11">
        <v>1500</v>
      </c>
      <c r="C24" s="11">
        <f t="shared" si="0"/>
        <v>0</v>
      </c>
      <c r="D24" s="11">
        <v>1500</v>
      </c>
    </row>
    <row r="25" spans="1:4" ht="12.75" x14ac:dyDescent="0.2">
      <c r="A25" s="9" t="s">
        <v>24</v>
      </c>
      <c r="B25" s="11">
        <v>3000</v>
      </c>
      <c r="C25" s="11">
        <f t="shared" si="0"/>
        <v>0</v>
      </c>
      <c r="D25" s="11">
        <v>3000</v>
      </c>
    </row>
    <row r="26" spans="1:4" ht="12.75" x14ac:dyDescent="0.2">
      <c r="A26" s="9" t="s">
        <v>25</v>
      </c>
      <c r="B26" s="11"/>
      <c r="C26" s="11">
        <f t="shared" si="0"/>
        <v>0</v>
      </c>
      <c r="D26" s="11"/>
    </row>
    <row r="27" spans="1:4" ht="12.75" x14ac:dyDescent="0.2">
      <c r="A27" s="9" t="s">
        <v>26</v>
      </c>
      <c r="B27" s="11"/>
      <c r="C27" s="11">
        <f t="shared" si="0"/>
        <v>0</v>
      </c>
      <c r="D27" s="11"/>
    </row>
    <row r="28" spans="1:4" ht="12.75" x14ac:dyDescent="0.2">
      <c r="A28" s="9" t="s">
        <v>27</v>
      </c>
      <c r="B28" s="11"/>
      <c r="C28" s="11">
        <f t="shared" si="0"/>
        <v>0</v>
      </c>
      <c r="D28" s="11"/>
    </row>
    <row r="29" spans="1:4" ht="12.75" x14ac:dyDescent="0.2">
      <c r="A29" s="9" t="s">
        <v>28</v>
      </c>
      <c r="B29" s="11"/>
      <c r="C29" s="11">
        <f t="shared" si="0"/>
        <v>0</v>
      </c>
      <c r="D29" s="11"/>
    </row>
    <row r="30" spans="1:4" ht="12.75" x14ac:dyDescent="0.2">
      <c r="A30" s="9" t="s">
        <v>29</v>
      </c>
      <c r="B30" s="11">
        <v>10000</v>
      </c>
      <c r="C30" s="11">
        <f t="shared" si="0"/>
        <v>20000</v>
      </c>
      <c r="D30" s="11">
        <v>30000</v>
      </c>
    </row>
    <row r="31" spans="1:4" ht="12.75" x14ac:dyDescent="0.2">
      <c r="A31" s="9" t="s">
        <v>30</v>
      </c>
      <c r="B31" s="11"/>
      <c r="C31" s="11">
        <f t="shared" si="0"/>
        <v>0</v>
      </c>
      <c r="D31" s="11"/>
    </row>
    <row r="32" spans="1:4" ht="12.75" x14ac:dyDescent="0.2">
      <c r="A32" s="9" t="s">
        <v>31</v>
      </c>
      <c r="B32" s="11">
        <v>4000</v>
      </c>
      <c r="C32" s="11">
        <f t="shared" si="0"/>
        <v>0</v>
      </c>
      <c r="D32" s="11">
        <v>4000</v>
      </c>
    </row>
    <row r="33" spans="1:4" ht="25.5" x14ac:dyDescent="0.2">
      <c r="A33" s="9" t="s">
        <v>32</v>
      </c>
      <c r="B33" s="11">
        <v>2000</v>
      </c>
      <c r="C33" s="11">
        <f t="shared" si="0"/>
        <v>0</v>
      </c>
      <c r="D33" s="11">
        <v>2000</v>
      </c>
    </row>
    <row r="34" spans="1:4" ht="12.75" x14ac:dyDescent="0.2">
      <c r="A34" s="9" t="s">
        <v>33</v>
      </c>
      <c r="B34" s="11">
        <v>6000</v>
      </c>
      <c r="C34" s="11">
        <f t="shared" si="0"/>
        <v>0</v>
      </c>
      <c r="D34" s="11">
        <v>6000</v>
      </c>
    </row>
    <row r="35" spans="1:4" ht="12.75" x14ac:dyDescent="0.2">
      <c r="A35" s="9" t="s">
        <v>34</v>
      </c>
      <c r="B35" s="11">
        <v>3200</v>
      </c>
      <c r="C35" s="11">
        <f t="shared" si="0"/>
        <v>0</v>
      </c>
      <c r="D35" s="11">
        <v>3200</v>
      </c>
    </row>
    <row r="36" spans="1:4" ht="12.75" x14ac:dyDescent="0.2">
      <c r="A36" s="9" t="s">
        <v>35</v>
      </c>
      <c r="B36" s="11">
        <v>3200</v>
      </c>
      <c r="C36" s="11">
        <f t="shared" si="0"/>
        <v>0</v>
      </c>
      <c r="D36" s="11">
        <v>3200</v>
      </c>
    </row>
    <row r="37" spans="1:4" ht="12.75" x14ac:dyDescent="0.2">
      <c r="A37" s="9" t="s">
        <v>36</v>
      </c>
      <c r="B37" s="11">
        <v>500</v>
      </c>
      <c r="C37" s="11">
        <f t="shared" si="0"/>
        <v>0</v>
      </c>
      <c r="D37" s="11">
        <v>500</v>
      </c>
    </row>
    <row r="38" spans="1:4" ht="12.75" x14ac:dyDescent="0.2">
      <c r="A38" s="9" t="s">
        <v>37</v>
      </c>
      <c r="B38" s="11">
        <v>15000</v>
      </c>
      <c r="C38" s="11">
        <f t="shared" si="0"/>
        <v>-15000</v>
      </c>
      <c r="D38" s="11"/>
    </row>
    <row r="39" spans="1:4" ht="12.75" x14ac:dyDescent="0.2">
      <c r="A39" s="9" t="s">
        <v>38</v>
      </c>
      <c r="B39" s="11">
        <v>7500</v>
      </c>
      <c r="C39" s="11">
        <f t="shared" si="0"/>
        <v>-7500</v>
      </c>
      <c r="D39" s="11"/>
    </row>
    <row r="40" spans="1:4" ht="12.75" x14ac:dyDescent="0.2">
      <c r="A40" s="9" t="s">
        <v>39</v>
      </c>
      <c r="B40" s="11">
        <v>16000</v>
      </c>
      <c r="C40" s="11">
        <f t="shared" si="0"/>
        <v>-1000</v>
      </c>
      <c r="D40" s="11">
        <v>15000</v>
      </c>
    </row>
    <row r="41" spans="1:4" ht="12.75" x14ac:dyDescent="0.2">
      <c r="A41" s="9" t="s">
        <v>40</v>
      </c>
      <c r="B41" s="11">
        <v>2000</v>
      </c>
      <c r="C41" s="11">
        <f t="shared" si="0"/>
        <v>0</v>
      </c>
      <c r="D41" s="11">
        <v>2000</v>
      </c>
    </row>
    <row r="42" spans="1:4" ht="12.75" x14ac:dyDescent="0.2">
      <c r="A42" s="9" t="s">
        <v>41</v>
      </c>
      <c r="B42" s="11">
        <v>2000</v>
      </c>
      <c r="C42" s="11">
        <f t="shared" si="0"/>
        <v>0</v>
      </c>
      <c r="D42" s="11">
        <v>2000</v>
      </c>
    </row>
    <row r="43" spans="1:4" ht="12.75" x14ac:dyDescent="0.2">
      <c r="A43" s="9" t="s">
        <v>42</v>
      </c>
      <c r="B43" s="11">
        <v>1000</v>
      </c>
      <c r="C43" s="11">
        <f t="shared" si="0"/>
        <v>0</v>
      </c>
      <c r="D43" s="11">
        <v>1000</v>
      </c>
    </row>
    <row r="44" spans="1:4" ht="12.75" x14ac:dyDescent="0.2">
      <c r="A44" s="9" t="s">
        <v>43</v>
      </c>
      <c r="B44" s="11"/>
      <c r="C44" s="11">
        <f t="shared" si="0"/>
        <v>0</v>
      </c>
      <c r="D44" s="11"/>
    </row>
    <row r="45" spans="1:4" ht="12.75" x14ac:dyDescent="0.2">
      <c r="A45" s="9" t="s">
        <v>44</v>
      </c>
      <c r="B45" s="11">
        <v>450000</v>
      </c>
      <c r="C45" s="11">
        <f t="shared" si="0"/>
        <v>0</v>
      </c>
      <c r="D45" s="11">
        <v>450000</v>
      </c>
    </row>
    <row r="46" spans="1:4" ht="12.75" x14ac:dyDescent="0.2">
      <c r="A46" s="9" t="s">
        <v>45</v>
      </c>
      <c r="B46" s="11"/>
      <c r="C46" s="11">
        <f t="shared" si="0"/>
        <v>0</v>
      </c>
      <c r="D46" s="11"/>
    </row>
    <row r="47" spans="1:4" ht="12.75" x14ac:dyDescent="0.2">
      <c r="A47" s="9" t="s">
        <v>46</v>
      </c>
      <c r="B47" s="11"/>
      <c r="C47" s="11">
        <f t="shared" si="0"/>
        <v>0</v>
      </c>
      <c r="D47" s="11"/>
    </row>
    <row r="48" spans="1:4" ht="12.75" x14ac:dyDescent="0.2">
      <c r="A48" s="9" t="s">
        <v>47</v>
      </c>
      <c r="B48" s="11"/>
      <c r="C48" s="11">
        <f t="shared" si="0"/>
        <v>0</v>
      </c>
      <c r="D48" s="11"/>
    </row>
    <row r="49" spans="1:4" ht="12.75" x14ac:dyDescent="0.2">
      <c r="A49" s="9" t="s">
        <v>48</v>
      </c>
      <c r="B49" s="11"/>
      <c r="C49" s="11">
        <f t="shared" si="0"/>
        <v>0</v>
      </c>
      <c r="D49" s="11"/>
    </row>
    <row r="50" spans="1:4" ht="12.75" x14ac:dyDescent="0.2">
      <c r="A50" s="9" t="s">
        <v>49</v>
      </c>
      <c r="B50" s="11">
        <v>15300</v>
      </c>
      <c r="C50" s="11">
        <f t="shared" si="0"/>
        <v>0</v>
      </c>
      <c r="D50" s="11">
        <v>15300</v>
      </c>
    </row>
    <row r="51" spans="1:4" ht="12.75" x14ac:dyDescent="0.2">
      <c r="A51" s="9" t="s">
        <v>50</v>
      </c>
      <c r="B51" s="11">
        <v>2600</v>
      </c>
      <c r="C51" s="11">
        <f t="shared" si="0"/>
        <v>0</v>
      </c>
      <c r="D51" s="11">
        <v>2600</v>
      </c>
    </row>
    <row r="52" spans="1:4" ht="12.75" x14ac:dyDescent="0.2">
      <c r="A52" s="9" t="s">
        <v>51</v>
      </c>
      <c r="B52" s="11">
        <v>9100</v>
      </c>
      <c r="C52" s="11">
        <f t="shared" si="0"/>
        <v>0</v>
      </c>
      <c r="D52" s="11">
        <v>9100</v>
      </c>
    </row>
    <row r="53" spans="1:4" ht="12.75" x14ac:dyDescent="0.2">
      <c r="A53" s="9" t="s">
        <v>52</v>
      </c>
      <c r="B53" s="11">
        <v>1000</v>
      </c>
      <c r="C53" s="11">
        <f t="shared" si="0"/>
        <v>0</v>
      </c>
      <c r="D53" s="11">
        <v>1000</v>
      </c>
    </row>
    <row r="54" spans="1:4" ht="12.75" x14ac:dyDescent="0.2">
      <c r="A54" s="9" t="s">
        <v>53</v>
      </c>
      <c r="B54" s="11"/>
      <c r="C54" s="11">
        <f t="shared" si="0"/>
        <v>0</v>
      </c>
      <c r="D54" s="11"/>
    </row>
    <row r="55" spans="1:4" ht="12.75" x14ac:dyDescent="0.2">
      <c r="A55" s="9" t="s">
        <v>54</v>
      </c>
      <c r="B55" s="11"/>
      <c r="C55" s="11">
        <f t="shared" si="0"/>
        <v>230000</v>
      </c>
      <c r="D55" s="11">
        <v>230000</v>
      </c>
    </row>
    <row r="56" spans="1:4" ht="12.75" x14ac:dyDescent="0.2">
      <c r="A56" s="9" t="s">
        <v>55</v>
      </c>
      <c r="B56" s="11">
        <v>7200</v>
      </c>
      <c r="C56" s="11">
        <f t="shared" si="0"/>
        <v>0</v>
      </c>
      <c r="D56" s="11">
        <v>7200</v>
      </c>
    </row>
    <row r="57" spans="1:4" ht="12.75" x14ac:dyDescent="0.2">
      <c r="A57" s="9" t="s">
        <v>56</v>
      </c>
      <c r="B57" s="11">
        <v>2000</v>
      </c>
      <c r="C57" s="11">
        <f t="shared" si="0"/>
        <v>0</v>
      </c>
      <c r="D57" s="11">
        <v>2000</v>
      </c>
    </row>
    <row r="58" spans="1:4" ht="12.75" x14ac:dyDescent="0.2">
      <c r="A58" s="8" t="s">
        <v>57</v>
      </c>
      <c r="B58" s="11">
        <v>1600</v>
      </c>
      <c r="C58" s="11">
        <f t="shared" si="0"/>
        <v>0</v>
      </c>
      <c r="D58" s="11">
        <v>1600</v>
      </c>
    </row>
    <row r="59" spans="1:4" ht="12.75" x14ac:dyDescent="0.2">
      <c r="A59" s="9" t="s">
        <v>58</v>
      </c>
      <c r="B59" s="11">
        <v>1000</v>
      </c>
      <c r="C59" s="11">
        <f t="shared" si="0"/>
        <v>0</v>
      </c>
      <c r="D59" s="11">
        <v>1000</v>
      </c>
    </row>
    <row r="60" spans="1:4" ht="12.75" x14ac:dyDescent="0.2">
      <c r="A60" s="9" t="s">
        <v>59</v>
      </c>
      <c r="B60" s="11">
        <v>600</v>
      </c>
      <c r="C60" s="11">
        <f t="shared" si="0"/>
        <v>0</v>
      </c>
      <c r="D60" s="11">
        <v>600</v>
      </c>
    </row>
    <row r="61" spans="1:4" ht="12.75" x14ac:dyDescent="0.2">
      <c r="A61" s="8" t="s">
        <v>60</v>
      </c>
      <c r="B61" s="11">
        <v>53000</v>
      </c>
      <c r="C61" s="11">
        <f t="shared" si="0"/>
        <v>-42000</v>
      </c>
      <c r="D61" s="11">
        <v>11000</v>
      </c>
    </row>
    <row r="62" spans="1:4" ht="12.75" x14ac:dyDescent="0.2">
      <c r="A62" s="9" t="s">
        <v>61</v>
      </c>
      <c r="B62" s="11">
        <v>3000</v>
      </c>
      <c r="C62" s="11">
        <f t="shared" si="0"/>
        <v>-2000</v>
      </c>
      <c r="D62" s="11">
        <v>1000</v>
      </c>
    </row>
    <row r="63" spans="1:4" ht="12.75" x14ac:dyDescent="0.2">
      <c r="A63" s="9" t="s">
        <v>62</v>
      </c>
      <c r="B63" s="11">
        <v>15000</v>
      </c>
      <c r="C63" s="11">
        <f t="shared" si="0"/>
        <v>-15000</v>
      </c>
      <c r="D63" s="11"/>
    </row>
    <row r="64" spans="1:4" ht="12.75" x14ac:dyDescent="0.2">
      <c r="A64" s="9" t="s">
        <v>63</v>
      </c>
      <c r="B64" s="11">
        <v>10000</v>
      </c>
      <c r="C64" s="11">
        <f t="shared" si="0"/>
        <v>-10000</v>
      </c>
      <c r="D64" s="11"/>
    </row>
    <row r="65" spans="1:4" ht="12.75" x14ac:dyDescent="0.2">
      <c r="A65" s="9" t="s">
        <v>64</v>
      </c>
      <c r="B65" s="11">
        <v>9000</v>
      </c>
      <c r="C65" s="11">
        <f t="shared" si="0"/>
        <v>-9000</v>
      </c>
      <c r="D65" s="11"/>
    </row>
    <row r="66" spans="1:4" ht="12.75" x14ac:dyDescent="0.2">
      <c r="A66" s="9" t="s">
        <v>65</v>
      </c>
      <c r="B66" s="11">
        <v>16000</v>
      </c>
      <c r="C66" s="11">
        <f t="shared" si="0"/>
        <v>-6000</v>
      </c>
      <c r="D66" s="11">
        <v>10000</v>
      </c>
    </row>
    <row r="67" spans="1:4" ht="12.75" x14ac:dyDescent="0.2">
      <c r="A67" s="90" t="s">
        <v>66</v>
      </c>
      <c r="B67" s="91">
        <v>400000</v>
      </c>
      <c r="C67" s="91">
        <f t="shared" si="0"/>
        <v>0</v>
      </c>
      <c r="D67" s="91">
        <v>400000</v>
      </c>
    </row>
    <row r="68" spans="1:4" ht="12.75" x14ac:dyDescent="0.2">
      <c r="A68" s="8" t="s">
        <v>16</v>
      </c>
      <c r="B68" s="11">
        <v>400000</v>
      </c>
      <c r="C68" s="11">
        <f t="shared" ref="C68:C73" si="1">+D68-B68</f>
        <v>0</v>
      </c>
      <c r="D68" s="11">
        <v>400000</v>
      </c>
    </row>
    <row r="69" spans="1:4" ht="12.75" x14ac:dyDescent="0.2">
      <c r="A69" s="9" t="s">
        <v>26</v>
      </c>
      <c r="B69" s="11">
        <v>206500</v>
      </c>
      <c r="C69" s="11">
        <f t="shared" si="1"/>
        <v>0</v>
      </c>
      <c r="D69" s="11">
        <v>206500</v>
      </c>
    </row>
    <row r="70" spans="1:4" ht="12.75" x14ac:dyDescent="0.2">
      <c r="A70" s="9" t="s">
        <v>27</v>
      </c>
      <c r="B70" s="11">
        <v>500</v>
      </c>
      <c r="C70" s="11">
        <f t="shared" si="1"/>
        <v>0</v>
      </c>
      <c r="D70" s="11">
        <v>500</v>
      </c>
    </row>
    <row r="71" spans="1:4" ht="12.75" x14ac:dyDescent="0.2">
      <c r="A71" s="9" t="s">
        <v>29</v>
      </c>
      <c r="B71" s="11">
        <v>35000</v>
      </c>
      <c r="C71" s="11">
        <f t="shared" si="1"/>
        <v>0</v>
      </c>
      <c r="D71" s="11">
        <v>35000</v>
      </c>
    </row>
    <row r="72" spans="1:4" ht="12.75" x14ac:dyDescent="0.2">
      <c r="A72" s="9" t="s">
        <v>43</v>
      </c>
      <c r="B72" s="11">
        <v>5760</v>
      </c>
      <c r="C72" s="11">
        <f t="shared" si="1"/>
        <v>0</v>
      </c>
      <c r="D72" s="11">
        <v>5760</v>
      </c>
    </row>
    <row r="73" spans="1:4" ht="12.75" x14ac:dyDescent="0.2">
      <c r="A73" s="9" t="s">
        <v>44</v>
      </c>
      <c r="B73" s="11">
        <v>152240</v>
      </c>
      <c r="C73" s="11">
        <f t="shared" si="1"/>
        <v>0</v>
      </c>
      <c r="D73" s="11">
        <v>152240</v>
      </c>
    </row>
    <row r="74" spans="1:4" x14ac:dyDescent="0.15">
      <c r="B74" s="14"/>
      <c r="C74" s="14"/>
      <c r="D74" s="14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Račun prema funkcijskoj 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Andriana Sutalo</dc:creator>
  <cp:lastModifiedBy>racunovodstvo@domragusa.hr</cp:lastModifiedBy>
  <dcterms:created xsi:type="dcterms:W3CDTF">2025-05-20T12:16:39Z</dcterms:created>
  <dcterms:modified xsi:type="dcterms:W3CDTF">2026-02-12T11:26:34Z</dcterms:modified>
</cp:coreProperties>
</file>